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U:\003企創戦\03_IR\050_短信_説明会資料work\＿データブック\1_work（作業ファイル）\32期1Q掲載\"/>
    </mc:Choice>
  </mc:AlternateContent>
  <xr:revisionPtr revIDLastSave="0" documentId="13_ncr:1_{8B0E2CE5-3DCC-42C6-A2C6-B14187CD075D}" xr6:coauthVersionLast="47" xr6:coauthVersionMax="47" xr10:uidLastSave="{00000000-0000-0000-0000-000000000000}"/>
  <bookViews>
    <workbookView xWindow="-120" yWindow="-120" windowWidth="29040" windowHeight="15840" xr2:uid="{00000000-000D-0000-FFFF-FFFF00000000}"/>
  </bookViews>
  <sheets>
    <sheet name="主な財務情報・KPI_四半期" sheetId="9" r:id="rId1"/>
    <sheet name="主な財務情報・KPI_年次_1" sheetId="12" r:id="rId2"/>
    <sheet name="PL_年次" sheetId="14" r:id="rId3"/>
    <sheet name="BS_年次" sheetId="15" r:id="rId4"/>
    <sheet name="主な財務情報・KPI_年次_2" sheetId="13" r:id="rId5"/>
    <sheet name="主要各社 損益情報" sheetId="11" r:id="rId6"/>
  </sheets>
  <definedNames>
    <definedName name="_xlnm.Print_Area" localSheetId="3">BS_年次!$B$5:$N$40</definedName>
    <definedName name="_xlnm.Print_Area" localSheetId="2">PL_年次!$B$5:$N$33</definedName>
    <definedName name="_xlnm.Print_Area" localSheetId="0">主な財務情報・KPI_四半期!$B$5:$Z$87</definedName>
    <definedName name="_xlnm.Print_Area" localSheetId="1">主な財務情報・KPI_年次_1!$B$5:$M$89</definedName>
    <definedName name="_xlnm.Print_Area" localSheetId="4">主な財務情報・KPI_年次_2!$B$5:$M$22</definedName>
    <definedName name="_xlnm.Print_Area" localSheetId="5">'主要各社 損益情報'!$B$5:$L$64</definedName>
    <definedName name="_xlnm.Print_Titles" localSheetId="3">BS_年次!$B:$F</definedName>
    <definedName name="_xlnm.Print_Titles" localSheetId="2">PL_年次!$B:$F</definedName>
    <definedName name="_xlnm.Print_Titles" localSheetId="0">主な財務情報・KPI_四半期!$B:$E</definedName>
    <definedName name="_xlnm.Print_Titles" localSheetId="1">主な財務情報・KPI_年次_1!$B:$E</definedName>
    <definedName name="_xlnm.Print_Titles" localSheetId="4">主な財務情報・KPI_年次_2!$B:$E</definedName>
    <definedName name="_xlnm.Print_Titles" localSheetId="5">'主要各社 損益情報'!$B:$E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4" i="14" l="1"/>
  <c r="M24" i="14"/>
  <c r="L24" i="14"/>
  <c r="K24" i="14"/>
  <c r="J24" i="14"/>
  <c r="I24" i="14"/>
  <c r="H24" i="14"/>
  <c r="G24" i="14"/>
  <c r="N23" i="14"/>
  <c r="M23" i="14"/>
  <c r="L23" i="14"/>
  <c r="K23" i="14"/>
  <c r="J23" i="14"/>
  <c r="I23" i="14"/>
  <c r="H23" i="14"/>
  <c r="G23" i="14"/>
  <c r="N21" i="14"/>
  <c r="M21" i="14"/>
  <c r="L21" i="14"/>
  <c r="K21" i="14"/>
  <c r="J21" i="14"/>
  <c r="H21" i="14"/>
  <c r="N18" i="14"/>
  <c r="M18" i="14"/>
  <c r="L18" i="14"/>
  <c r="K18" i="14"/>
  <c r="J18" i="14"/>
  <c r="H18" i="14"/>
  <c r="N16" i="14"/>
  <c r="M16" i="14"/>
  <c r="L16" i="14"/>
  <c r="K16" i="14"/>
  <c r="J16" i="14"/>
  <c r="H16" i="14"/>
  <c r="N14" i="14"/>
  <c r="M14" i="14"/>
  <c r="L14" i="14"/>
  <c r="K14" i="14"/>
  <c r="J14" i="14"/>
  <c r="H14" i="14"/>
  <c r="N12" i="14"/>
  <c r="M12" i="14"/>
  <c r="L12" i="14"/>
  <c r="K12" i="14"/>
  <c r="J12" i="14"/>
  <c r="H12" i="14"/>
  <c r="N10" i="14"/>
  <c r="M10" i="14"/>
  <c r="L10" i="14"/>
  <c r="K10" i="14"/>
  <c r="J10" i="14"/>
  <c r="H10" i="14"/>
  <c r="M54" i="11"/>
  <c r="M52" i="11"/>
  <c r="M50" i="11"/>
  <c r="M48" i="11"/>
  <c r="M46" i="11"/>
  <c r="M42" i="11"/>
  <c r="M40" i="11"/>
  <c r="M38" i="11"/>
  <c r="M36" i="11"/>
  <c r="M34" i="11"/>
  <c r="M30" i="11"/>
  <c r="M28" i="11"/>
  <c r="M26" i="11"/>
  <c r="M24" i="11"/>
  <c r="M22" i="11"/>
  <c r="M18" i="11"/>
  <c r="M16" i="11"/>
  <c r="M14" i="11"/>
  <c r="M12" i="11"/>
  <c r="M10" i="11"/>
  <c r="AD10" i="9"/>
  <c r="AD51" i="9"/>
  <c r="AD49" i="9"/>
  <c r="AD45" i="9"/>
  <c r="AD43" i="9"/>
  <c r="AD35" i="9"/>
  <c r="AD33" i="9"/>
  <c r="AD30" i="9"/>
  <c r="AD28" i="9"/>
  <c r="AD25" i="9"/>
  <c r="AD23" i="9"/>
  <c r="AD18" i="9"/>
  <c r="AD16" i="9"/>
  <c r="AD14" i="9"/>
  <c r="AD12" i="9"/>
  <c r="M10" i="12"/>
  <c r="M51" i="12"/>
  <c r="M49" i="12"/>
  <c r="M45" i="12"/>
  <c r="M43" i="12"/>
  <c r="M35" i="12"/>
  <c r="M33" i="12"/>
  <c r="M30" i="12"/>
  <c r="M28" i="12"/>
  <c r="M25" i="12"/>
  <c r="M23" i="12"/>
  <c r="M18" i="12"/>
  <c r="M16" i="12"/>
  <c r="M14" i="12"/>
  <c r="M12" i="12"/>
  <c r="AC12" i="9"/>
  <c r="AB12" i="9"/>
  <c r="AC51" i="9"/>
  <c r="AC49" i="9"/>
  <c r="AC45" i="9"/>
  <c r="AC43" i="9"/>
  <c r="AC35" i="9"/>
  <c r="AC33" i="9"/>
  <c r="AC30" i="9"/>
  <c r="AC28" i="9"/>
  <c r="AC25" i="9"/>
  <c r="AC23" i="9"/>
  <c r="AC18" i="9"/>
  <c r="AC16" i="9"/>
  <c r="AC14" i="9"/>
  <c r="AC10" i="9"/>
  <c r="AB51" i="9" l="1"/>
  <c r="AB49" i="9"/>
  <c r="AB45" i="9"/>
  <c r="AB43" i="9"/>
  <c r="AB35" i="9"/>
  <c r="AB33" i="9"/>
  <c r="AB30" i="9"/>
  <c r="AB28" i="9"/>
  <c r="AB25" i="9"/>
  <c r="AB23" i="9"/>
  <c r="AB18" i="9"/>
  <c r="AB16" i="9"/>
  <c r="AB14" i="9"/>
  <c r="AB10" i="9"/>
  <c r="AA23" i="9"/>
  <c r="AA10" i="9"/>
  <c r="AA51" i="9" l="1"/>
  <c r="AA49" i="9"/>
  <c r="AA45" i="9"/>
  <c r="AA43" i="9"/>
  <c r="AA35" i="9"/>
  <c r="AA33" i="9"/>
  <c r="AA30" i="9"/>
  <c r="AA28" i="9"/>
  <c r="AA25" i="9"/>
  <c r="AA18" i="9"/>
  <c r="AA16" i="9"/>
  <c r="AA14" i="9"/>
  <c r="AA12" i="9"/>
  <c r="L10" i="12" l="1"/>
  <c r="K10" i="12"/>
  <c r="J10" i="12"/>
  <c r="I10" i="12"/>
  <c r="L42" i="11"/>
  <c r="L40" i="11"/>
  <c r="L38" i="11"/>
  <c r="L36" i="11"/>
  <c r="L34" i="11"/>
  <c r="L30" i="11"/>
  <c r="L28" i="11"/>
  <c r="L26" i="11"/>
  <c r="L24" i="11"/>
  <c r="L22" i="11"/>
  <c r="L18" i="11"/>
  <c r="Z45" i="9"/>
  <c r="Z43" i="9"/>
  <c r="Z35" i="9"/>
  <c r="Z33" i="9"/>
  <c r="Z30" i="9"/>
  <c r="Z28" i="9"/>
  <c r="Z25" i="9"/>
  <c r="Z23" i="9"/>
  <c r="Z18" i="9"/>
  <c r="Z16" i="9"/>
  <c r="Z14" i="9"/>
  <c r="Z12" i="9"/>
  <c r="Z10" i="9"/>
  <c r="Y45" i="9"/>
  <c r="X35" i="9"/>
  <c r="W35" i="9"/>
  <c r="Y35" i="9"/>
  <c r="Y30" i="9"/>
  <c r="L51" i="12"/>
  <c r="K51" i="12"/>
  <c r="J51" i="12"/>
  <c r="I51" i="12"/>
  <c r="H51" i="12"/>
  <c r="L49" i="12"/>
  <c r="K49" i="12"/>
  <c r="J49" i="12"/>
  <c r="I49" i="12"/>
  <c r="H49" i="12"/>
  <c r="L45" i="12"/>
  <c r="K45" i="12"/>
  <c r="J45" i="12"/>
  <c r="I45" i="12"/>
  <c r="L43" i="12"/>
  <c r="K43" i="12"/>
  <c r="J43" i="12"/>
  <c r="I43" i="12"/>
  <c r="J40" i="12"/>
  <c r="I40" i="12"/>
  <c r="L35" i="12"/>
  <c r="I35" i="12"/>
  <c r="Y18" i="9"/>
  <c r="J10" i="9"/>
  <c r="K10" i="9"/>
  <c r="L10" i="9"/>
  <c r="M10" i="9"/>
  <c r="N10" i="9"/>
  <c r="O10" i="9"/>
  <c r="P10" i="9"/>
  <c r="Q10" i="9"/>
  <c r="R10" i="9"/>
  <c r="S10" i="9"/>
  <c r="T10" i="9"/>
  <c r="U10" i="9"/>
  <c r="V10" i="9"/>
  <c r="W10" i="9"/>
  <c r="X10" i="9"/>
  <c r="Y10" i="9"/>
  <c r="Y28" i="9"/>
  <c r="X28" i="9"/>
  <c r="L54" i="11"/>
  <c r="L52" i="11"/>
  <c r="L50" i="11"/>
  <c r="L48" i="11"/>
  <c r="L46" i="11"/>
  <c r="L16" i="11"/>
  <c r="L14" i="11"/>
  <c r="L12" i="11"/>
  <c r="L10" i="11"/>
  <c r="G51" i="12"/>
  <c r="Z51" i="9"/>
  <c r="Y51" i="9"/>
  <c r="Z49" i="9"/>
  <c r="Y49" i="9"/>
  <c r="V35" i="9" l="1"/>
  <c r="T35" i="9"/>
  <c r="S35" i="9"/>
  <c r="R35" i="9"/>
  <c r="P35" i="9"/>
  <c r="O35" i="9"/>
  <c r="L35" i="9"/>
  <c r="K35" i="9"/>
  <c r="Y33" i="9"/>
  <c r="Y23" i="9"/>
  <c r="L12" i="12" l="1"/>
  <c r="L14" i="12"/>
  <c r="L16" i="12"/>
  <c r="L18" i="12"/>
  <c r="L23" i="12"/>
  <c r="L25" i="12"/>
  <c r="L28" i="12"/>
  <c r="L30" i="12"/>
  <c r="L33" i="12"/>
  <c r="Y12" i="9"/>
  <c r="Y14" i="9"/>
  <c r="Y16" i="9"/>
  <c r="Y25" i="9"/>
  <c r="Y43" i="9"/>
  <c r="X33" i="9" l="1"/>
  <c r="X51" i="9" l="1"/>
  <c r="X49" i="9"/>
  <c r="X45" i="9"/>
  <c r="X43" i="9"/>
  <c r="X30" i="9"/>
  <c r="X25" i="9"/>
  <c r="X23" i="9"/>
  <c r="X18" i="9"/>
  <c r="X16" i="9"/>
  <c r="X14" i="9"/>
  <c r="X12" i="9"/>
  <c r="W18" i="9"/>
  <c r="W16" i="9"/>
  <c r="W14" i="9"/>
  <c r="W12" i="9"/>
  <c r="W51" i="9" l="1"/>
  <c r="W49" i="9"/>
  <c r="W45" i="9"/>
  <c r="W43" i="9"/>
  <c r="W33" i="9"/>
  <c r="W30" i="9"/>
  <c r="W28" i="9"/>
  <c r="W25" i="9"/>
  <c r="W23" i="9"/>
  <c r="K54" i="11" l="1"/>
  <c r="K52" i="11"/>
  <c r="K50" i="11"/>
  <c r="K48" i="11"/>
  <c r="K46" i="11"/>
  <c r="K42" i="11"/>
  <c r="K40" i="11"/>
  <c r="K38" i="11"/>
  <c r="K36" i="11"/>
  <c r="K34" i="11"/>
  <c r="K30" i="11"/>
  <c r="K28" i="11"/>
  <c r="K26" i="11"/>
  <c r="K24" i="11"/>
  <c r="K22" i="11"/>
  <c r="K18" i="11"/>
  <c r="K16" i="11"/>
  <c r="K14" i="11"/>
  <c r="K12" i="11"/>
  <c r="K10" i="11"/>
  <c r="V43" i="9" l="1"/>
  <c r="V25" i="9"/>
  <c r="V23" i="9"/>
  <c r="V18" i="9"/>
  <c r="V16" i="9"/>
  <c r="V14" i="9"/>
  <c r="V12" i="9"/>
  <c r="V51" i="9"/>
  <c r="V49" i="9"/>
  <c r="V45" i="9"/>
  <c r="V33" i="9"/>
  <c r="V30" i="9"/>
  <c r="V28" i="9"/>
  <c r="K33" i="12" l="1"/>
  <c r="K30" i="12"/>
  <c r="K28" i="12"/>
  <c r="K25" i="12"/>
  <c r="K23" i="12"/>
  <c r="K18" i="12"/>
  <c r="K16" i="12"/>
  <c r="K14" i="12"/>
  <c r="K12" i="12"/>
  <c r="U51" i="9"/>
  <c r="U49" i="9"/>
  <c r="T51" i="9"/>
  <c r="U45" i="9"/>
  <c r="U43" i="9"/>
  <c r="T43" i="9"/>
  <c r="U40" i="9"/>
  <c r="T40" i="9"/>
  <c r="U38" i="9"/>
  <c r="U33" i="9"/>
  <c r="U30" i="9"/>
  <c r="U28" i="9"/>
  <c r="T28" i="9"/>
  <c r="U25" i="9"/>
  <c r="U23" i="9"/>
  <c r="U18" i="9"/>
  <c r="U16" i="9"/>
  <c r="U14" i="9"/>
  <c r="U12" i="9"/>
  <c r="T49" i="9" l="1"/>
  <c r="T45" i="9"/>
  <c r="T38" i="9"/>
  <c r="T33" i="9"/>
  <c r="T30" i="9"/>
  <c r="T25" i="9"/>
  <c r="T23" i="9"/>
  <c r="T18" i="9"/>
  <c r="T16" i="9"/>
  <c r="T14" i="9"/>
  <c r="T12" i="9"/>
  <c r="S49" i="9" l="1"/>
  <c r="R49" i="9"/>
  <c r="Q49" i="9"/>
  <c r="P49" i="9"/>
  <c r="O49" i="9"/>
  <c r="N49" i="9"/>
  <c r="M49" i="9"/>
  <c r="L49" i="9"/>
  <c r="K49" i="9"/>
  <c r="J49" i="9"/>
  <c r="S51" i="9"/>
  <c r="S45" i="9"/>
  <c r="S43" i="9"/>
  <c r="S40" i="9"/>
  <c r="S38" i="9"/>
  <c r="S33" i="9"/>
  <c r="S30" i="9"/>
  <c r="S28" i="9"/>
  <c r="S25" i="9"/>
  <c r="S23" i="9"/>
  <c r="S18" i="9"/>
  <c r="S16" i="9"/>
  <c r="S14" i="9"/>
  <c r="S12" i="9"/>
  <c r="G49" i="12" l="1"/>
  <c r="G43" i="12"/>
  <c r="G33" i="12"/>
  <c r="I28" i="12"/>
  <c r="J25" i="12"/>
  <c r="G23" i="12"/>
  <c r="H18" i="12"/>
  <c r="I16" i="12"/>
  <c r="J14" i="12"/>
  <c r="H12" i="12"/>
  <c r="C63" i="12"/>
  <c r="C62" i="12"/>
  <c r="B62" i="12"/>
  <c r="C57" i="12"/>
  <c r="C51" i="12"/>
  <c r="C39" i="12"/>
  <c r="C34" i="12" s="1"/>
  <c r="C29" i="12" s="1"/>
  <c r="C24" i="12" s="1"/>
  <c r="E20" i="12"/>
  <c r="P51" i="9"/>
  <c r="Q51" i="9"/>
  <c r="R51" i="9"/>
  <c r="J51" i="9"/>
  <c r="K51" i="9"/>
  <c r="L51" i="9"/>
  <c r="M51" i="9"/>
  <c r="N51" i="9"/>
  <c r="O51" i="9"/>
  <c r="J54" i="11"/>
  <c r="J42" i="11"/>
  <c r="J46" i="11"/>
  <c r="J48" i="11"/>
  <c r="J50" i="11"/>
  <c r="J52" i="11"/>
  <c r="J10" i="11"/>
  <c r="J12" i="11"/>
  <c r="J14" i="11"/>
  <c r="J16" i="11"/>
  <c r="J18" i="11"/>
  <c r="J22" i="11"/>
  <c r="J24" i="11"/>
  <c r="J26" i="11"/>
  <c r="J28" i="11"/>
  <c r="J30" i="11"/>
  <c r="J34" i="11"/>
  <c r="J36" i="11"/>
  <c r="J38" i="11"/>
  <c r="J40" i="11"/>
  <c r="I42" i="11"/>
  <c r="H42" i="11"/>
  <c r="G42" i="11"/>
  <c r="I40" i="11"/>
  <c r="H40" i="11"/>
  <c r="G40" i="11"/>
  <c r="I38" i="11"/>
  <c r="H38" i="11"/>
  <c r="G38" i="11"/>
  <c r="I36" i="11"/>
  <c r="H36" i="11"/>
  <c r="G36" i="11"/>
  <c r="I34" i="11"/>
  <c r="H34" i="11"/>
  <c r="G34" i="11"/>
  <c r="I30" i="11"/>
  <c r="H30" i="11"/>
  <c r="G30" i="11"/>
  <c r="I28" i="11"/>
  <c r="H28" i="11"/>
  <c r="G28" i="11"/>
  <c r="I26" i="11"/>
  <c r="H26" i="11"/>
  <c r="G26" i="11"/>
  <c r="I24" i="11"/>
  <c r="H24" i="11"/>
  <c r="G24" i="11"/>
  <c r="I22" i="11"/>
  <c r="H22" i="11"/>
  <c r="G22" i="11"/>
  <c r="I10" i="11"/>
  <c r="H10" i="11"/>
  <c r="G10" i="11"/>
  <c r="I12" i="11"/>
  <c r="H12" i="11"/>
  <c r="G12" i="11"/>
  <c r="I14" i="11"/>
  <c r="H14" i="11"/>
  <c r="G14" i="11"/>
  <c r="G16" i="11"/>
  <c r="I16" i="11"/>
  <c r="H16" i="11"/>
  <c r="I18" i="11"/>
  <c r="H18" i="11"/>
  <c r="G18" i="11"/>
  <c r="R45" i="9"/>
  <c r="R43" i="9"/>
  <c r="R40" i="9"/>
  <c r="R38" i="9"/>
  <c r="R33" i="9"/>
  <c r="Q33" i="9"/>
  <c r="R30" i="9"/>
  <c r="R28" i="9"/>
  <c r="R25" i="9"/>
  <c r="R23" i="9"/>
  <c r="R18" i="9"/>
  <c r="R16" i="9"/>
  <c r="R14" i="9"/>
  <c r="R12" i="9"/>
  <c r="J18" i="9"/>
  <c r="K18" i="9"/>
  <c r="L18" i="9"/>
  <c r="M18" i="9"/>
  <c r="N18" i="9"/>
  <c r="O18" i="9"/>
  <c r="P18" i="9"/>
  <c r="Q16" i="9"/>
  <c r="P16" i="9"/>
  <c r="O16" i="9"/>
  <c r="N16" i="9"/>
  <c r="M16" i="9"/>
  <c r="L16" i="9"/>
  <c r="K16" i="9"/>
  <c r="J16" i="9"/>
  <c r="P14" i="9"/>
  <c r="O14" i="9"/>
  <c r="N14" i="9"/>
  <c r="M14" i="9"/>
  <c r="L14" i="9"/>
  <c r="K14" i="9"/>
  <c r="J14" i="9"/>
  <c r="P12" i="9"/>
  <c r="O12" i="9"/>
  <c r="N12" i="9"/>
  <c r="M12" i="9"/>
  <c r="L12" i="9"/>
  <c r="K12" i="9"/>
  <c r="J12" i="9"/>
  <c r="Q18" i="9"/>
  <c r="Q14" i="9"/>
  <c r="Q12" i="9"/>
  <c r="Q43" i="9"/>
  <c r="Q40" i="9"/>
  <c r="Q38" i="9"/>
  <c r="Q45" i="9"/>
  <c r="P38" i="9"/>
  <c r="O38" i="9"/>
  <c r="N38" i="9"/>
  <c r="P45" i="9"/>
  <c r="O45" i="9"/>
  <c r="N45" i="9"/>
  <c r="M45" i="9"/>
  <c r="L45" i="9"/>
  <c r="K45" i="9"/>
  <c r="J45" i="9"/>
  <c r="P43" i="9"/>
  <c r="O43" i="9"/>
  <c r="N43" i="9"/>
  <c r="M43" i="9"/>
  <c r="L43" i="9"/>
  <c r="K43" i="9"/>
  <c r="J43" i="9"/>
  <c r="P40" i="9"/>
  <c r="O40" i="9"/>
  <c r="N40" i="9"/>
  <c r="M40" i="9"/>
  <c r="L40" i="9"/>
  <c r="K40" i="9"/>
  <c r="J40" i="9"/>
  <c r="P33" i="9"/>
  <c r="O33" i="9"/>
  <c r="N33" i="9"/>
  <c r="M33" i="9"/>
  <c r="L33" i="9"/>
  <c r="K33" i="9"/>
  <c r="J33" i="9"/>
  <c r="Q30" i="9"/>
  <c r="P30" i="9"/>
  <c r="O30" i="9"/>
  <c r="N30" i="9"/>
  <c r="M30" i="9"/>
  <c r="L30" i="9"/>
  <c r="K30" i="9"/>
  <c r="J30" i="9"/>
  <c r="Q28" i="9"/>
  <c r="P28" i="9"/>
  <c r="O28" i="9"/>
  <c r="N28" i="9"/>
  <c r="M28" i="9"/>
  <c r="L28" i="9"/>
  <c r="K28" i="9"/>
  <c r="J28" i="9"/>
  <c r="M25" i="9"/>
  <c r="P25" i="9"/>
  <c r="Q25" i="9"/>
  <c r="O25" i="9"/>
  <c r="N25" i="9"/>
  <c r="L25" i="9"/>
  <c r="K25" i="9"/>
  <c r="J25" i="9"/>
  <c r="Q23" i="9"/>
  <c r="P23" i="9"/>
  <c r="O23" i="9"/>
  <c r="N23" i="9"/>
  <c r="M23" i="9"/>
  <c r="L23" i="9"/>
  <c r="K23" i="9"/>
  <c r="J23" i="9"/>
  <c r="I23" i="12" l="1"/>
  <c r="J18" i="12"/>
  <c r="G10" i="12"/>
  <c r="H16" i="12"/>
  <c r="I12" i="12"/>
  <c r="G16" i="12"/>
  <c r="J16" i="12"/>
  <c r="I18" i="12"/>
  <c r="J23" i="12"/>
  <c r="I25" i="12"/>
  <c r="G30" i="12"/>
  <c r="J33" i="12"/>
  <c r="G40" i="12"/>
  <c r="H10" i="12"/>
  <c r="J12" i="12"/>
  <c r="I14" i="12"/>
  <c r="G18" i="12"/>
  <c r="J38" i="12"/>
  <c r="G45" i="12"/>
  <c r="G12" i="12"/>
  <c r="G14" i="12"/>
  <c r="G25" i="12"/>
  <c r="J28" i="12"/>
  <c r="I30" i="12"/>
  <c r="H14" i="12"/>
  <c r="G28" i="12"/>
  <c r="J30" i="12"/>
  <c r="I33" i="12"/>
  <c r="C39" i="9"/>
  <c r="C34" i="9" s="1"/>
  <c r="C29" i="9" s="1"/>
  <c r="C24" i="9" s="1"/>
  <c r="C62" i="9"/>
  <c r="B62" i="9"/>
  <c r="E20" i="9"/>
  <c r="C63" i="9"/>
  <c r="C57" i="9"/>
  <c r="C51" i="9"/>
</calcChain>
</file>

<file path=xl/sharedStrings.xml><?xml version="1.0" encoding="utf-8"?>
<sst xmlns="http://schemas.openxmlformats.org/spreadsheetml/2006/main" count="769" uniqueCount="259">
  <si>
    <t>前年同期比</t>
    <rPh sb="0" eb="5">
      <t>ゼンネンドウキヒ</t>
    </rPh>
    <phoneticPr fontId="4"/>
  </si>
  <si>
    <t>連結決済処理件数</t>
    <rPh sb="0" eb="2">
      <t>レンケツ</t>
    </rPh>
    <rPh sb="2" eb="8">
      <t>ケッサイショリケンスウ</t>
    </rPh>
    <phoneticPr fontId="4"/>
  </si>
  <si>
    <t>連結決済処理金額</t>
    <rPh sb="0" eb="2">
      <t>レンケツ</t>
    </rPh>
    <rPh sb="2" eb="8">
      <t>ケッサイショリキンガク</t>
    </rPh>
    <phoneticPr fontId="4"/>
  </si>
  <si>
    <t>19/1Q</t>
    <phoneticPr fontId="4"/>
  </si>
  <si>
    <t>19/2Q</t>
    <phoneticPr fontId="4"/>
  </si>
  <si>
    <t>19/3Q</t>
    <phoneticPr fontId="4"/>
  </si>
  <si>
    <t>19/4Q</t>
    <phoneticPr fontId="4"/>
  </si>
  <si>
    <t>20/1Q</t>
    <phoneticPr fontId="4"/>
  </si>
  <si>
    <t>20/2Q</t>
    <phoneticPr fontId="4"/>
  </si>
  <si>
    <t>20/3Q</t>
    <phoneticPr fontId="4"/>
  </si>
  <si>
    <t>20/4Q</t>
    <phoneticPr fontId="4"/>
  </si>
  <si>
    <t>21/1Q</t>
    <phoneticPr fontId="4"/>
  </si>
  <si>
    <t>21/2Q</t>
    <phoneticPr fontId="4"/>
  </si>
  <si>
    <t>21/3Q</t>
    <phoneticPr fontId="4"/>
  </si>
  <si>
    <t>21/4Q</t>
    <phoneticPr fontId="4"/>
  </si>
  <si>
    <t>単位</t>
    <rPh sb="0" eb="2">
      <t>タンイ</t>
    </rPh>
    <phoneticPr fontId="4"/>
  </si>
  <si>
    <t>-</t>
    <phoneticPr fontId="4"/>
  </si>
  <si>
    <t>合計</t>
    <rPh sb="0" eb="2">
      <t>ゴウケイ</t>
    </rPh>
    <phoneticPr fontId="4"/>
  </si>
  <si>
    <t>イニシャル</t>
    <phoneticPr fontId="4"/>
  </si>
  <si>
    <t>ストック</t>
    <phoneticPr fontId="4"/>
  </si>
  <si>
    <t>フィー</t>
    <phoneticPr fontId="4"/>
  </si>
  <si>
    <t>スプレッド</t>
    <phoneticPr fontId="4"/>
  </si>
  <si>
    <t>前年同期比</t>
    <rPh sb="0" eb="2">
      <t>ゼンネン</t>
    </rPh>
    <rPh sb="2" eb="5">
      <t>ドウキヒ</t>
    </rPh>
    <phoneticPr fontId="4"/>
  </si>
  <si>
    <t>決済代行事業</t>
    <rPh sb="0" eb="2">
      <t>ケッサイ</t>
    </rPh>
    <rPh sb="2" eb="4">
      <t>ダイコウ</t>
    </rPh>
    <rPh sb="4" eb="6">
      <t>ジギョウ</t>
    </rPh>
    <phoneticPr fontId="4"/>
  </si>
  <si>
    <t>金融関連事業</t>
    <rPh sb="0" eb="2">
      <t>キンユウ</t>
    </rPh>
    <rPh sb="2" eb="4">
      <t>カンレン</t>
    </rPh>
    <rPh sb="4" eb="6">
      <t>ジギョウ</t>
    </rPh>
    <phoneticPr fontId="4"/>
  </si>
  <si>
    <t>決済活性化事業</t>
    <rPh sb="0" eb="7">
      <t>ケッサイカッセイカ</t>
    </rPh>
    <phoneticPr fontId="4"/>
  </si>
  <si>
    <t>売上収益</t>
    <rPh sb="0" eb="2">
      <t>ウリアゲ</t>
    </rPh>
    <rPh sb="2" eb="4">
      <t>シュウエキ</t>
    </rPh>
    <phoneticPr fontId="4"/>
  </si>
  <si>
    <t>前年同期比</t>
    <rPh sb="0" eb="5">
      <t>ゼンネンドウキヒ</t>
    </rPh>
    <phoneticPr fontId="4"/>
  </si>
  <si>
    <t>セグメント損益</t>
    <rPh sb="5" eb="7">
      <t>ソンエキ</t>
    </rPh>
    <phoneticPr fontId="4"/>
  </si>
  <si>
    <t>セグメントの業績</t>
    <rPh sb="6" eb="8">
      <t>ギョウセキ</t>
    </rPh>
    <phoneticPr fontId="4"/>
  </si>
  <si>
    <t>品目別売上収益</t>
    <rPh sb="0" eb="2">
      <t>ヒンモク</t>
    </rPh>
    <rPh sb="2" eb="3">
      <t>ベツ</t>
    </rPh>
    <rPh sb="3" eb="7">
      <t>ウリアゲシュウエキ</t>
    </rPh>
    <phoneticPr fontId="4"/>
  </si>
  <si>
    <t>調整額</t>
    <rPh sb="0" eb="2">
      <t>チョウセイ</t>
    </rPh>
    <rPh sb="2" eb="3">
      <t>ガク</t>
    </rPh>
    <phoneticPr fontId="4"/>
  </si>
  <si>
    <t>売上高</t>
    <rPh sb="0" eb="2">
      <t>ウリアゲ</t>
    </rPh>
    <rPh sb="2" eb="3">
      <t>ダカ</t>
    </rPh>
    <phoneticPr fontId="4"/>
  </si>
  <si>
    <t>経常利益</t>
    <rPh sb="0" eb="2">
      <t>ケイジョウ</t>
    </rPh>
    <rPh sb="2" eb="4">
      <t>リエキ</t>
    </rPh>
    <phoneticPr fontId="4"/>
  </si>
  <si>
    <t>純資産額</t>
    <rPh sb="0" eb="3">
      <t>ジュンシサン</t>
    </rPh>
    <rPh sb="3" eb="4">
      <t>ガク</t>
    </rPh>
    <phoneticPr fontId="4"/>
  </si>
  <si>
    <t>総資産額</t>
    <rPh sb="0" eb="3">
      <t>ソウシサン</t>
    </rPh>
    <rPh sb="3" eb="4">
      <t>ガク</t>
    </rPh>
    <phoneticPr fontId="4"/>
  </si>
  <si>
    <t>主な財務情報・KPI</t>
    <rPh sb="0" eb="1">
      <t>オモ</t>
    </rPh>
    <rPh sb="2" eb="4">
      <t>ザイム</t>
    </rPh>
    <rPh sb="4" eb="6">
      <t>ジョウホウ</t>
    </rPh>
    <phoneticPr fontId="4"/>
  </si>
  <si>
    <t>Revenue breakdown by business model</t>
    <phoneticPr fontId="4"/>
  </si>
  <si>
    <t>Total</t>
    <phoneticPr fontId="4"/>
  </si>
  <si>
    <t>Results by segment</t>
    <phoneticPr fontId="4"/>
  </si>
  <si>
    <t>Payment Processing Business</t>
    <phoneticPr fontId="4"/>
  </si>
  <si>
    <t>Revenue</t>
  </si>
  <si>
    <t>Money Service Business</t>
    <phoneticPr fontId="4"/>
  </si>
  <si>
    <t>Payment Enhancement Business</t>
    <phoneticPr fontId="4"/>
  </si>
  <si>
    <t>Adjustments</t>
    <phoneticPr fontId="4"/>
  </si>
  <si>
    <t>Consol. TRX Volume</t>
    <phoneticPr fontId="4"/>
  </si>
  <si>
    <t>Consol. TRX Value</t>
    <phoneticPr fontId="4"/>
  </si>
  <si>
    <t>Unit</t>
    <phoneticPr fontId="4"/>
  </si>
  <si>
    <t>オンライン決済のみ</t>
    <rPh sb="5" eb="7">
      <t>ケッサイ</t>
    </rPh>
    <phoneticPr fontId="4"/>
  </si>
  <si>
    <t>千円</t>
    <rPh sb="0" eb="1">
      <t>セン</t>
    </rPh>
    <rPh sb="1" eb="2">
      <t>エン</t>
    </rPh>
    <phoneticPr fontId="4"/>
  </si>
  <si>
    <t>Thousand yen</t>
    <phoneticPr fontId="4"/>
  </si>
  <si>
    <t>店</t>
    <rPh sb="0" eb="1">
      <t>ミセ</t>
    </rPh>
    <phoneticPr fontId="4"/>
  </si>
  <si>
    <t>Store</t>
    <phoneticPr fontId="4"/>
  </si>
  <si>
    <t>Trillion yen</t>
    <phoneticPr fontId="4"/>
  </si>
  <si>
    <t>一兆円</t>
    <rPh sb="0" eb="3">
      <t>イッチョウエン</t>
    </rPh>
    <phoneticPr fontId="4"/>
  </si>
  <si>
    <t>十億件</t>
    <rPh sb="0" eb="2">
      <t>ジュウオク</t>
    </rPh>
    <rPh sb="2" eb="3">
      <t>ケン</t>
    </rPh>
    <phoneticPr fontId="4"/>
  </si>
  <si>
    <t>Revenue</t>
    <phoneticPr fontId="4"/>
  </si>
  <si>
    <t>千円</t>
    <rPh sb="0" eb="2">
      <t>センエン</t>
    </rPh>
    <phoneticPr fontId="4"/>
  </si>
  <si>
    <t>FY2017</t>
  </si>
  <si>
    <t>FY2018</t>
  </si>
  <si>
    <t>FY2019</t>
  </si>
  <si>
    <t>FY2020</t>
  </si>
  <si>
    <t>FY2021</t>
  </si>
  <si>
    <t>Unit</t>
    <phoneticPr fontId="4"/>
  </si>
  <si>
    <t>Thousand yen</t>
    <phoneticPr fontId="4"/>
  </si>
  <si>
    <t>Ordinary Profit</t>
    <phoneticPr fontId="4"/>
  </si>
  <si>
    <t>Net Profit</t>
    <phoneticPr fontId="4"/>
  </si>
  <si>
    <t>Year on Year (%)</t>
  </si>
  <si>
    <t>加盟店ID数</t>
    <rPh sb="0" eb="2">
      <t>カメイ</t>
    </rPh>
    <rPh sb="2" eb="3">
      <t>テン</t>
    </rPh>
    <rPh sb="5" eb="6">
      <t>スウ</t>
    </rPh>
    <phoneticPr fontId="4"/>
  </si>
  <si>
    <t>当期純利益</t>
    <phoneticPr fontId="4"/>
  </si>
  <si>
    <t>Total Equity</t>
    <phoneticPr fontId="4"/>
  </si>
  <si>
    <t>Total Assets</t>
    <phoneticPr fontId="4"/>
  </si>
  <si>
    <t>連結決済処理件数</t>
    <rPh sb="0" eb="2">
      <t>レンケツ</t>
    </rPh>
    <rPh sb="2" eb="8">
      <t>ケッサイショリケンスウ</t>
    </rPh>
    <rPh sb="4" eb="6">
      <t>ショリ</t>
    </rPh>
    <rPh sb="6" eb="8">
      <t>ケンスウ</t>
    </rPh>
    <phoneticPr fontId="4"/>
  </si>
  <si>
    <t>Online Payment</t>
    <phoneticPr fontId="4"/>
  </si>
  <si>
    <t>注2) 2020年9月期にMACROKIOSK社が連結除外されたため、非継続事業を除いた継続事業の金額を表示</t>
    <rPh sb="0" eb="1">
      <t>チュウ</t>
    </rPh>
    <rPh sb="8" eb="9">
      <t>ネン</t>
    </rPh>
    <rPh sb="10" eb="11">
      <t>ガツ</t>
    </rPh>
    <rPh sb="11" eb="12">
      <t>キ</t>
    </rPh>
    <rPh sb="23" eb="24">
      <t>シャ</t>
    </rPh>
    <rPh sb="25" eb="27">
      <t>レンケツ</t>
    </rPh>
    <rPh sb="27" eb="29">
      <t>ジョガイ</t>
    </rPh>
    <rPh sb="35" eb="40">
      <t>ヒケイゾクジギョウ</t>
    </rPh>
    <rPh sb="41" eb="42">
      <t>ノゾ</t>
    </rPh>
    <rPh sb="44" eb="46">
      <t>ケイゾク</t>
    </rPh>
    <rPh sb="46" eb="48">
      <t>ジギョウ</t>
    </rPh>
    <rPh sb="49" eb="51">
      <t>キンガク</t>
    </rPh>
    <rPh sb="52" eb="54">
      <t>ヒョウジ</t>
    </rPh>
    <phoneticPr fontId="4"/>
  </si>
  <si>
    <t>Initial (Initial Revenue)</t>
    <phoneticPr fontId="4"/>
  </si>
  <si>
    <t>Stock (Fixed Revenue)</t>
    <phoneticPr fontId="4"/>
  </si>
  <si>
    <t>Fee (Transaction Processing Revenue)</t>
    <phoneticPr fontId="4"/>
  </si>
  <si>
    <t>Spread (Merchant Acquiring Service Revenue)</t>
    <phoneticPr fontId="4"/>
  </si>
  <si>
    <t>Operating Profit</t>
    <phoneticPr fontId="4"/>
  </si>
  <si>
    <t>Number of Merchant IDs</t>
    <phoneticPr fontId="4"/>
  </si>
  <si>
    <t>-</t>
  </si>
  <si>
    <t>Billion trx.</t>
    <phoneticPr fontId="4"/>
  </si>
  <si>
    <t>Major Financial Information 
and KPIs</t>
    <phoneticPr fontId="4"/>
  </si>
  <si>
    <t>注1) 当社は9月期決算</t>
    <rPh sb="0" eb="1">
      <t>チュウ</t>
    </rPh>
    <rPh sb="4" eb="6">
      <t>トウシャ</t>
    </rPh>
    <rPh sb="8" eb="9">
      <t>ガツ</t>
    </rPh>
    <rPh sb="9" eb="10">
      <t>キ</t>
    </rPh>
    <rPh sb="10" eb="12">
      <t>ケッサン</t>
    </rPh>
    <phoneticPr fontId="4"/>
  </si>
  <si>
    <t>主要各社 損益情報</t>
    <rPh sb="0" eb="2">
      <t>シュヨウ</t>
    </rPh>
    <rPh sb="2" eb="4">
      <t>カクシャ</t>
    </rPh>
    <rPh sb="5" eb="7">
      <t>ソンエキ</t>
    </rPh>
    <rPh sb="7" eb="9">
      <t>ジョウホウ</t>
    </rPh>
    <phoneticPr fontId="4"/>
  </si>
  <si>
    <t>GMO Payment Gateway
（non-consolidated）</t>
    <phoneticPr fontId="4"/>
  </si>
  <si>
    <t>GMOペイメントゲートウェイ
（単体）</t>
    <rPh sb="16" eb="18">
      <t>タンタイ</t>
    </rPh>
    <phoneticPr fontId="4"/>
  </si>
  <si>
    <t>22/1Q</t>
    <phoneticPr fontId="4"/>
  </si>
  <si>
    <t>GMOフィナンシャルゲート
（単体）</t>
    <phoneticPr fontId="4"/>
  </si>
  <si>
    <t>GMO Financial Gate
（non-consolidated）</t>
    <phoneticPr fontId="4"/>
  </si>
  <si>
    <t>GMOイプシロン
（単体）</t>
    <phoneticPr fontId="4"/>
  </si>
  <si>
    <t>GMO Epsilon
（non-consolidated）</t>
    <phoneticPr fontId="4"/>
  </si>
  <si>
    <t>-</t>
    <phoneticPr fontId="4"/>
  </si>
  <si>
    <t>22/2Q</t>
    <phoneticPr fontId="4"/>
  </si>
  <si>
    <t>22/3Q</t>
    <phoneticPr fontId="4"/>
  </si>
  <si>
    <t>22/4Q</t>
    <phoneticPr fontId="4"/>
  </si>
  <si>
    <t>-</t>
    <phoneticPr fontId="4"/>
  </si>
  <si>
    <t>Note 1) GMO-PG consolidated group's fiscal year ends in September.</t>
    <phoneticPr fontId="4"/>
  </si>
  <si>
    <t>Major Companies
Financial Information</t>
    <phoneticPr fontId="4"/>
  </si>
  <si>
    <t>GMO Payment Service
（non-consolidated）</t>
    <phoneticPr fontId="4"/>
  </si>
  <si>
    <t>従業員数</t>
    <rPh sb="0" eb="4">
      <t>ジュウギョウインスウ</t>
    </rPh>
    <phoneticPr fontId="4"/>
  </si>
  <si>
    <t>Total number of partners（consolidated）</t>
    <phoneticPr fontId="4"/>
  </si>
  <si>
    <t>人</t>
    <rPh sb="0" eb="1">
      <t>ヒト</t>
    </rPh>
    <phoneticPr fontId="4"/>
  </si>
  <si>
    <t>Persons</t>
    <phoneticPr fontId="4"/>
  </si>
  <si>
    <t>従業員数（連結）</t>
    <rPh sb="0" eb="4">
      <t>ジュウギョウインスウ</t>
    </rPh>
    <rPh sb="5" eb="7">
      <t>レンケツ</t>
    </rPh>
    <phoneticPr fontId="4"/>
  </si>
  <si>
    <t>Total number of partners</t>
    <phoneticPr fontId="4"/>
  </si>
  <si>
    <t>%</t>
    <phoneticPr fontId="4"/>
  </si>
  <si>
    <t>割合</t>
    <rPh sb="0" eb="2">
      <t>ワリアイ</t>
    </rPh>
    <phoneticPr fontId="4"/>
  </si>
  <si>
    <t>主要財務指標</t>
    <rPh sb="0" eb="2">
      <t>シュヨウ</t>
    </rPh>
    <rPh sb="2" eb="4">
      <t>ザイム</t>
    </rPh>
    <rPh sb="4" eb="6">
      <t>シヒョウ</t>
    </rPh>
    <phoneticPr fontId="4"/>
  </si>
  <si>
    <t>Major Financial Indicators</t>
    <phoneticPr fontId="4"/>
  </si>
  <si>
    <t>ROE
（親会社所有者帰属持分当期利益率）</t>
    <phoneticPr fontId="4"/>
  </si>
  <si>
    <t>自己資本比率
（親会社所有者帰属持分比率）</t>
    <phoneticPr fontId="4"/>
  </si>
  <si>
    <t>ROA
（資産合計税引前利益率）</t>
    <phoneticPr fontId="4"/>
  </si>
  <si>
    <t>-</t>
    <phoneticPr fontId="4"/>
  </si>
  <si>
    <t>円</t>
    <rPh sb="0" eb="1">
      <t>エン</t>
    </rPh>
    <phoneticPr fontId="4"/>
  </si>
  <si>
    <t>Yen</t>
    <phoneticPr fontId="4"/>
  </si>
  <si>
    <t>BPS
（1株当たり親会社所有者帰属持分）</t>
    <rPh sb="6" eb="7">
      <t>カブ</t>
    </rPh>
    <rPh sb="7" eb="8">
      <t>ア</t>
    </rPh>
    <rPh sb="10" eb="11">
      <t>オヤ</t>
    </rPh>
    <rPh sb="11" eb="13">
      <t>カイシャ</t>
    </rPh>
    <rPh sb="13" eb="16">
      <t>ショユウシャ</t>
    </rPh>
    <rPh sb="16" eb="20">
      <t>キゾクモチブン</t>
    </rPh>
    <phoneticPr fontId="4"/>
  </si>
  <si>
    <t>配当性向（連結）</t>
    <rPh sb="0" eb="4">
      <t>ハイトウセイコウ</t>
    </rPh>
    <rPh sb="5" eb="7">
      <t>レンケツ</t>
    </rPh>
    <phoneticPr fontId="4"/>
  </si>
  <si>
    <t>Dividend Payout ratio（consolidated）</t>
    <phoneticPr fontId="4"/>
  </si>
  <si>
    <t>ROA
（Return on Assets using profit 
　before income taxes）</t>
    <phoneticPr fontId="4"/>
  </si>
  <si>
    <t>Equity ratio
（Total equity attributable to 
　owners of parent to total assets）</t>
    <phoneticPr fontId="4"/>
  </si>
  <si>
    <t>BPS
（Total equity attributable to 
　owners of parent per share）</t>
    <phoneticPr fontId="4"/>
  </si>
  <si>
    <t>ROE
（Return on equity using Profit 
　attributable to owners of parent）</t>
    <phoneticPr fontId="4"/>
  </si>
  <si>
    <t>-</t>
    <phoneticPr fontId="4"/>
  </si>
  <si>
    <t>前年比</t>
    <phoneticPr fontId="4"/>
  </si>
  <si>
    <t>GMOペイメントサービス
（単体）</t>
    <phoneticPr fontId="4"/>
  </si>
  <si>
    <t>EPS
（希薄化後1株当たり当期利益）</t>
    <rPh sb="5" eb="9">
      <t>キハクカゴ</t>
    </rPh>
    <rPh sb="10" eb="11">
      <t>カブ</t>
    </rPh>
    <rPh sb="11" eb="12">
      <t>ア</t>
    </rPh>
    <rPh sb="14" eb="16">
      <t>トウキ</t>
    </rPh>
    <rPh sb="16" eb="18">
      <t>リエキ</t>
    </rPh>
    <phoneticPr fontId="4"/>
  </si>
  <si>
    <t>EPS
（Diluted earnings per share）</t>
    <phoneticPr fontId="4"/>
  </si>
  <si>
    <t>注1) 当社は、2018年10月１日付で普通株式１株につき２株の割合で株式分割を実施</t>
    <rPh sb="0" eb="1">
      <t>チュウ</t>
    </rPh>
    <rPh sb="40" eb="42">
      <t>ジッシ</t>
    </rPh>
    <phoneticPr fontId="4"/>
  </si>
  <si>
    <t>Note 1) GMO-PG consolidated group conducted 2-for-1 common stock split on October 1, 2018.</t>
    <phoneticPr fontId="4"/>
  </si>
  <si>
    <t>円</t>
    <rPh sb="0" eb="1">
      <t>エン</t>
    </rPh>
    <phoneticPr fontId="4"/>
  </si>
  <si>
    <t>DPS
（1株当たり配当金）</t>
    <phoneticPr fontId="4"/>
  </si>
  <si>
    <t>DPS
（Dividend per share）</t>
    <phoneticPr fontId="4"/>
  </si>
  <si>
    <t>FY2022</t>
    <phoneticPr fontId="4"/>
  </si>
  <si>
    <t>-</t>
    <phoneticPr fontId="4"/>
  </si>
  <si>
    <t>23/1Q</t>
    <phoneticPr fontId="4"/>
  </si>
  <si>
    <t>FY2022</t>
    <phoneticPr fontId="4"/>
  </si>
  <si>
    <t xml:space="preserve">           Operating stores are computed by excluding a specific merchant and merchants of fincode byGMO.</t>
    <phoneticPr fontId="4"/>
  </si>
  <si>
    <t>23/2Q</t>
    <phoneticPr fontId="4"/>
  </si>
  <si>
    <t>稼動店舗数（オンライン決済）</t>
    <rPh sb="0" eb="5">
      <t>カドウテンポスウ</t>
    </rPh>
    <rPh sb="11" eb="13">
      <t>ケッサイ</t>
    </rPh>
    <phoneticPr fontId="4"/>
  </si>
  <si>
    <t>Operating Stores（Online）</t>
    <phoneticPr fontId="4"/>
  </si>
  <si>
    <t>23/3Q</t>
    <phoneticPr fontId="4"/>
  </si>
  <si>
    <t xml:space="preserve">Note 2) Figures for revenue, ordinary profit and net profit are </t>
    <phoneticPr fontId="4"/>
  </si>
  <si>
    <t xml:space="preserve">           before consolidated eliminations.</t>
    <phoneticPr fontId="4"/>
  </si>
  <si>
    <t>23/4Q</t>
    <phoneticPr fontId="4"/>
  </si>
  <si>
    <t>FY2023</t>
  </si>
  <si>
    <t>Note 1) GMO-PG consolidated group's fiscal year ends in September.</t>
  </si>
  <si>
    <t>24/1Q</t>
    <phoneticPr fontId="4"/>
  </si>
  <si>
    <t>FY2023</t>
    <phoneticPr fontId="4"/>
  </si>
  <si>
    <t>Year on Year (%)</t>
    <phoneticPr fontId="4"/>
  </si>
  <si>
    <t>注5）品目別売上収益及びセグメントの業績の前年比は千円単位で計算</t>
    <rPh sb="0" eb="1">
      <t>チュウ</t>
    </rPh>
    <phoneticPr fontId="4"/>
  </si>
  <si>
    <t>注3）主要各社 損益情報の前年比は千円単位で計算</t>
    <rPh sb="0" eb="1">
      <t>チュウ</t>
    </rPh>
    <phoneticPr fontId="4"/>
  </si>
  <si>
    <t>注5）品目別売上収益及びセグメントの業績の前年同期比は千円単位で計算</t>
    <rPh sb="0" eb="1">
      <t>チュウ</t>
    </rPh>
    <phoneticPr fontId="4"/>
  </si>
  <si>
    <t>注2) 売上高・経常利益・当期純利益は連結消去前の数値</t>
    <rPh sb="0" eb="1">
      <t>チュウ</t>
    </rPh>
    <rPh sb="8" eb="12">
      <t>ケイジョウリエキ</t>
    </rPh>
    <rPh sb="13" eb="18">
      <t>トウキジュンリエキ</t>
    </rPh>
    <phoneticPr fontId="4"/>
  </si>
  <si>
    <t>Note 3) The YoY growth for Major Companies Financial Information are</t>
    <phoneticPr fontId="4"/>
  </si>
  <si>
    <t xml:space="preserve">           calculated based on figures to the nearest thousand.</t>
    <phoneticPr fontId="4"/>
  </si>
  <si>
    <t>Note 2) Due to the deconsolidation of MACROKIOSK in fiscal year ending September 2020 (FY2020),</t>
    <phoneticPr fontId="4"/>
  </si>
  <si>
    <t xml:space="preserve">           the above figures present the amounts for continued operations only and exclude </t>
    <phoneticPr fontId="4"/>
  </si>
  <si>
    <t xml:space="preserve">           the discontinued operations.</t>
    <phoneticPr fontId="4"/>
  </si>
  <si>
    <t>注3) 加盟店ID数とは、当社決済代行サービスを利用するための店舗（加盟店）毎のIDの個数。</t>
    <rPh sb="0" eb="1">
      <t>チュウ</t>
    </rPh>
    <rPh sb="4" eb="6">
      <t>カメイ</t>
    </rPh>
    <rPh sb="6" eb="7">
      <t>テン</t>
    </rPh>
    <rPh sb="9" eb="10">
      <t>スウ</t>
    </rPh>
    <rPh sb="13" eb="15">
      <t>トウシャ</t>
    </rPh>
    <rPh sb="15" eb="17">
      <t>ケッサイ</t>
    </rPh>
    <rPh sb="17" eb="19">
      <t>ダイコウ</t>
    </rPh>
    <rPh sb="24" eb="26">
      <t>リヨウ</t>
    </rPh>
    <rPh sb="31" eb="33">
      <t>テンポ</t>
    </rPh>
    <rPh sb="34" eb="36">
      <t>カメイ</t>
    </rPh>
    <rPh sb="36" eb="37">
      <t>テン</t>
    </rPh>
    <rPh sb="38" eb="39">
      <t>ゴト</t>
    </rPh>
    <rPh sb="43" eb="45">
      <t>コスウ</t>
    </rPh>
    <phoneticPr fontId="4"/>
  </si>
  <si>
    <t xml:space="preserve">       稼動店舗数は、特定案件およびfincode byGMOに係る計数を除く</t>
    <phoneticPr fontId="4"/>
  </si>
  <si>
    <t xml:space="preserve">       当社と契約状態にあり、当社システムに接続され、原則としていつでも決済処理可能な店舗の数。</t>
    <phoneticPr fontId="4"/>
  </si>
  <si>
    <t>注4) 稼動店舗数はGMO-PG・EP、連結決済処理件数・金額はGMO-PG・EP・PS・FG、</t>
    <rPh sb="0" eb="1">
      <t>チュウ</t>
    </rPh>
    <rPh sb="4" eb="6">
      <t>カドウ</t>
    </rPh>
    <rPh sb="6" eb="9">
      <t>テンポスウ</t>
    </rPh>
    <rPh sb="20" eb="22">
      <t>レンケツ</t>
    </rPh>
    <rPh sb="22" eb="24">
      <t>ケッサイ</t>
    </rPh>
    <rPh sb="24" eb="26">
      <t>ショリ</t>
    </rPh>
    <rPh sb="26" eb="28">
      <t>ケンスウ</t>
    </rPh>
    <rPh sb="29" eb="31">
      <t>キンガク</t>
    </rPh>
    <phoneticPr fontId="4"/>
  </si>
  <si>
    <t xml:space="preserve">       うちオンライン決済はGMO-PG・EP・PSの数値</t>
    <phoneticPr fontId="4"/>
  </si>
  <si>
    <t>Note 3) Number of merchant IDs is defined as the number of IDs assigned to each store for use of service.</t>
    <phoneticPr fontId="4"/>
  </si>
  <si>
    <t xml:space="preserve">           This represents the number of stores (merchants) with a standing contract with the GMO-PG </t>
    <phoneticPr fontId="4"/>
  </si>
  <si>
    <t xml:space="preserve">           consolidated group and is connected to our system for real-time payment proceessing, in principle.</t>
    <phoneticPr fontId="4"/>
  </si>
  <si>
    <t xml:space="preserve">Note 4) Operating stores present the figures for GMO-PG and GMO-EP. </t>
    <phoneticPr fontId="4"/>
  </si>
  <si>
    <t xml:space="preserve">           Consolidated transaction (TRX) volume and value figures are the sum totals for </t>
    <phoneticPr fontId="4"/>
  </si>
  <si>
    <t xml:space="preserve">           GMO-PG, GMO-EP, GMO-PS and GMO-FG. Online payment figure is the sum total </t>
    <phoneticPr fontId="4"/>
  </si>
  <si>
    <t xml:space="preserve">           for GMO-PG, GMO-EP and GMO-PS.</t>
    <phoneticPr fontId="4"/>
  </si>
  <si>
    <t>Note 5) The YoY growth for revenue by business model and segment results are calculated based on</t>
    <phoneticPr fontId="4"/>
  </si>
  <si>
    <t xml:space="preserve">           figures to the nearest thousand.</t>
    <phoneticPr fontId="4"/>
  </si>
  <si>
    <t>　　 ただし、2017年9月期 第1四半期から2018年9月期 第4四半期のセグメント業績に限り、</t>
    <rPh sb="46" eb="47">
      <t>カギ</t>
    </rPh>
    <phoneticPr fontId="4"/>
  </si>
  <si>
    <t xml:space="preserve">       MACROKIOSK社を含む金額を表示</t>
    <phoneticPr fontId="4"/>
  </si>
  <si>
    <t xml:space="preserve">        稼動店舗数は、特定案件およびfincode byGMOに係る計数を除く</t>
    <phoneticPr fontId="4"/>
  </si>
  <si>
    <t xml:space="preserve">        当社と契約状態にあり、当社システムに接続され、原則としていつでも決済処理可能な店舗の数。</t>
    <phoneticPr fontId="4"/>
  </si>
  <si>
    <t xml:space="preserve">        うちオンライン決済はGMO-PG・EP・PSの数値</t>
    <phoneticPr fontId="4"/>
  </si>
  <si>
    <t xml:space="preserve">             the above figures present the amounts for continued operations only and exclude</t>
    <phoneticPr fontId="4"/>
  </si>
  <si>
    <t xml:space="preserve">             the discontinued operations. However, figures from Q1 FY2017 to Q4 FY2018 include MACROKIOSK.</t>
    <phoneticPr fontId="4"/>
  </si>
  <si>
    <t xml:space="preserve">             This represents the number of stores (merchants) with a standing contract with the GMO-PG </t>
    <phoneticPr fontId="4"/>
  </si>
  <si>
    <t xml:space="preserve">             consolidated group and is connected to our system for real-time payment proceessing, in principle.</t>
    <phoneticPr fontId="4"/>
  </si>
  <si>
    <t xml:space="preserve">             Operating stores are computed by excluding a specific merchant and merchants of fincode byGMO.</t>
    <phoneticPr fontId="4"/>
  </si>
  <si>
    <t xml:space="preserve">             Consolidated transaction (TRX) volume and value figures are the sum totals for </t>
    <phoneticPr fontId="4"/>
  </si>
  <si>
    <t xml:space="preserve">             GMO-PG, GMO-EP, GMO-PS and GMO-FG. Online payment figure is the sum total for </t>
    <phoneticPr fontId="4"/>
  </si>
  <si>
    <t xml:space="preserve">             GMO-PG, GMO-EP and GMO-PS.</t>
    <phoneticPr fontId="4"/>
  </si>
  <si>
    <t xml:space="preserve">Note 5) The YoY growth for revenue by business model and segment results are calculated based on </t>
    <phoneticPr fontId="4"/>
  </si>
  <si>
    <t xml:space="preserve">             figures to the nearest thousand.</t>
    <phoneticPr fontId="4"/>
  </si>
  <si>
    <t>稼動店舗数</t>
    <rPh sb="0" eb="2">
      <t>カドウ</t>
    </rPh>
    <rPh sb="2" eb="5">
      <t>テンポスウ</t>
    </rPh>
    <phoneticPr fontId="4"/>
  </si>
  <si>
    <t>Operating Stores</t>
    <phoneticPr fontId="4"/>
  </si>
  <si>
    <t>24/2Q</t>
    <phoneticPr fontId="4"/>
  </si>
  <si>
    <t>24/3Q</t>
  </si>
  <si>
    <t>24/4Q</t>
    <phoneticPr fontId="4"/>
  </si>
  <si>
    <t>FY2024</t>
    <phoneticPr fontId="4"/>
  </si>
  <si>
    <t>25/1Q</t>
    <phoneticPr fontId="4"/>
  </si>
  <si>
    <t>連結損益計算書</t>
    <phoneticPr fontId="4"/>
  </si>
  <si>
    <t>Consolidated Statement of Income</t>
    <phoneticPr fontId="4"/>
  </si>
  <si>
    <t>注釈/Note</t>
    <rPh sb="0" eb="2">
      <t>チュウシャク</t>
    </rPh>
    <phoneticPr fontId="4"/>
  </si>
  <si>
    <t>連結損益計算書</t>
  </si>
  <si>
    <t>Consolidated Statement of Income</t>
  </si>
  <si>
    <t>百万円</t>
    <rPh sb="0" eb="3">
      <t>ヒャクマンエン</t>
    </rPh>
    <phoneticPr fontId="4"/>
  </si>
  <si>
    <t>Million yen</t>
    <phoneticPr fontId="4"/>
  </si>
  <si>
    <t>売上収益</t>
    <rPh sb="0" eb="2">
      <t>ウリアゲ</t>
    </rPh>
    <rPh sb="2" eb="4">
      <t>シュウエキ</t>
    </rPh>
    <phoneticPr fontId="1"/>
  </si>
  <si>
    <t>前年同期比</t>
    <rPh sb="0" eb="2">
      <t>ゼンネン</t>
    </rPh>
    <rPh sb="2" eb="5">
      <t>ドウキヒ</t>
    </rPh>
    <phoneticPr fontId="1"/>
  </si>
  <si>
    <t>売上総利益</t>
    <rPh sb="0" eb="2">
      <t>ウリアゲ</t>
    </rPh>
    <rPh sb="2" eb="5">
      <t>ソウリエキ</t>
    </rPh>
    <phoneticPr fontId="1"/>
  </si>
  <si>
    <t>営業利益</t>
    <rPh sb="0" eb="4">
      <t>エイギョウリエキ</t>
    </rPh>
    <phoneticPr fontId="1"/>
  </si>
  <si>
    <t>税引前利益</t>
    <rPh sb="0" eb="3">
      <t>ゼイビキマエ</t>
    </rPh>
    <rPh sb="3" eb="5">
      <t>リエキ</t>
    </rPh>
    <phoneticPr fontId="1"/>
  </si>
  <si>
    <t>親会社の所有者に帰属する当期利益</t>
    <rPh sb="0" eb="3">
      <t>オヤカイシャ</t>
    </rPh>
    <rPh sb="4" eb="7">
      <t>ショユウシャ</t>
    </rPh>
    <rPh sb="8" eb="10">
      <t>キゾク</t>
    </rPh>
    <rPh sb="12" eb="14">
      <t>トウキ</t>
    </rPh>
    <rPh sb="14" eb="16">
      <t>リエキ</t>
    </rPh>
    <phoneticPr fontId="1"/>
  </si>
  <si>
    <t>EBITDA</t>
  </si>
  <si>
    <t>売上高営業利益率</t>
    <rPh sb="0" eb="2">
      <t>ウリアゲ</t>
    </rPh>
    <rPh sb="2" eb="3">
      <t>ダカ</t>
    </rPh>
    <rPh sb="3" eb="7">
      <t>エイギョウリエキ</t>
    </rPh>
    <rPh sb="7" eb="8">
      <t>リツ</t>
    </rPh>
    <phoneticPr fontId="1"/>
  </si>
  <si>
    <t>EBITDAマージン</t>
  </si>
  <si>
    <t>注1) 2020年9月期にMACROKIOSK社が連結除外されたため、非継続事業を除いた継続事業の金額を表示</t>
    <phoneticPr fontId="4"/>
  </si>
  <si>
    <t>　　 ただし、2017年9月期と2018年9月期の業績数値に限り、MACROKIOSK社を含む金額を表示</t>
    <rPh sb="25" eb="27">
      <t>ギョウセキ</t>
    </rPh>
    <rPh sb="27" eb="29">
      <t>スウチ</t>
    </rPh>
    <rPh sb="30" eb="31">
      <t>カギ</t>
    </rPh>
    <rPh sb="45" eb="46">
      <t>フク</t>
    </rPh>
    <rPh sb="47" eb="49">
      <t>キンガク</t>
    </rPh>
    <rPh sb="50" eb="52">
      <t>ヒョウジ</t>
    </rPh>
    <phoneticPr fontId="4"/>
  </si>
  <si>
    <t>注2) 営業利益と減価償却費の合計値</t>
    <rPh sb="4" eb="8">
      <t>エイギョウリエキ</t>
    </rPh>
    <rPh sb="9" eb="14">
      <t>ゲンカショウキャクヒ</t>
    </rPh>
    <rPh sb="15" eb="18">
      <t>ゴウケイチ</t>
    </rPh>
    <phoneticPr fontId="4"/>
  </si>
  <si>
    <t xml:space="preserve">Note 1) Due to the deconsolidation of MACROKIOSK in fiscal year ending September 2020 (FY2020), the above figures present the amounts for </t>
    <phoneticPr fontId="4"/>
  </si>
  <si>
    <t xml:space="preserve">           continued operations only and exclude the discontinued operations. However, figures from FY2017 to FY2018 include MACROKIOSK.</t>
    <phoneticPr fontId="4"/>
  </si>
  <si>
    <t>Note 2) Sum total of operating profit and depreciation.</t>
    <phoneticPr fontId="4"/>
  </si>
  <si>
    <t>連結財政状態計算書</t>
    <phoneticPr fontId="4"/>
  </si>
  <si>
    <t>Consolidated Balance Sheet</t>
    <phoneticPr fontId="4"/>
  </si>
  <si>
    <t>資産</t>
    <rPh sb="0" eb="2">
      <t>シサン</t>
    </rPh>
    <phoneticPr fontId="4"/>
  </si>
  <si>
    <t>Assets</t>
    <phoneticPr fontId="4"/>
  </si>
  <si>
    <t>現金及び現金同等物</t>
    <phoneticPr fontId="4"/>
  </si>
  <si>
    <t>Cash &amp; Equivalent</t>
    <phoneticPr fontId="4"/>
  </si>
  <si>
    <t>MSB関連</t>
    <rPh sb="3" eb="5">
      <t>カンレン</t>
    </rPh>
    <phoneticPr fontId="4"/>
  </si>
  <si>
    <t>MSB related</t>
    <phoneticPr fontId="4"/>
  </si>
  <si>
    <t>貸倒引当金</t>
    <rPh sb="0" eb="5">
      <t>カシダオレヒキアテキン</t>
    </rPh>
    <phoneticPr fontId="4"/>
  </si>
  <si>
    <t>Provisions for doubtful accounts</t>
    <phoneticPr fontId="4"/>
  </si>
  <si>
    <t>投資関連</t>
    <rPh sb="0" eb="4">
      <t>トウシカンレン</t>
    </rPh>
    <phoneticPr fontId="4"/>
  </si>
  <si>
    <t>Investment related</t>
    <phoneticPr fontId="4"/>
  </si>
  <si>
    <t>その他</t>
    <rPh sb="2" eb="3">
      <t>ホカ</t>
    </rPh>
    <phoneticPr fontId="4"/>
  </si>
  <si>
    <t>Other</t>
    <phoneticPr fontId="4"/>
  </si>
  <si>
    <t>資産合計</t>
    <rPh sb="0" eb="4">
      <t>シサンゴウケイ</t>
    </rPh>
    <phoneticPr fontId="4"/>
  </si>
  <si>
    <t>Total assets</t>
    <phoneticPr fontId="4"/>
  </si>
  <si>
    <t>負債</t>
  </si>
  <si>
    <t>Liabilities</t>
    <phoneticPr fontId="4"/>
  </si>
  <si>
    <t>加盟店預り金</t>
    <rPh sb="0" eb="3">
      <t>カメイテン</t>
    </rPh>
    <rPh sb="3" eb="4">
      <t>アズカ</t>
    </rPh>
    <rPh sb="5" eb="6">
      <t>キン</t>
    </rPh>
    <phoneticPr fontId="4"/>
  </si>
  <si>
    <t>Merchant deposits</t>
    <phoneticPr fontId="4"/>
  </si>
  <si>
    <t>有利子負債</t>
    <rPh sb="0" eb="5">
      <t>ユウリシフサイ</t>
    </rPh>
    <phoneticPr fontId="4"/>
  </si>
  <si>
    <t>Borrowings</t>
    <phoneticPr fontId="4"/>
  </si>
  <si>
    <t>社債</t>
    <rPh sb="0" eb="2">
      <t>シャサイ</t>
    </rPh>
    <phoneticPr fontId="4"/>
  </si>
  <si>
    <t>Bonds</t>
    <phoneticPr fontId="4"/>
  </si>
  <si>
    <t>負債合計</t>
    <rPh sb="0" eb="2">
      <t>フサイ</t>
    </rPh>
    <rPh sb="2" eb="4">
      <t>ゴウケイ</t>
    </rPh>
    <phoneticPr fontId="4"/>
  </si>
  <si>
    <t>Total liabilities</t>
    <phoneticPr fontId="4"/>
  </si>
  <si>
    <t>資本</t>
    <rPh sb="0" eb="2">
      <t>シホン</t>
    </rPh>
    <phoneticPr fontId="4"/>
  </si>
  <si>
    <t>Equity</t>
    <phoneticPr fontId="4"/>
  </si>
  <si>
    <t>資本合計</t>
    <rPh sb="0" eb="2">
      <t>シホン</t>
    </rPh>
    <rPh sb="2" eb="4">
      <t>ゴウケイ</t>
    </rPh>
    <phoneticPr fontId="4"/>
  </si>
  <si>
    <t>Total equity</t>
    <phoneticPr fontId="4"/>
  </si>
  <si>
    <t>注1) 投資有価証券勘定及び持分法で処理される有価証券</t>
    <phoneticPr fontId="4"/>
  </si>
  <si>
    <t>注2) MSB関連資産：リース債権、短期貸付金、前渡金、未収入金（貸倒引当金控除後）、MSB関連負債：未払金</t>
    <phoneticPr fontId="4"/>
  </si>
  <si>
    <t>注3) 代表加盟店契約の加盟店による預り金</t>
    <phoneticPr fontId="4"/>
  </si>
  <si>
    <t>注4) 社債のぞく数値</t>
    <rPh sb="4" eb="6">
      <t>シャサイ</t>
    </rPh>
    <rPh sb="9" eb="11">
      <t>スウチ</t>
    </rPh>
    <phoneticPr fontId="4"/>
  </si>
  <si>
    <t>注5) 金融資産及び金融負債については、一部相殺された金額で計上</t>
    <phoneticPr fontId="4"/>
  </si>
  <si>
    <t>Note 1) Securities classified under investment securities and investment accounted for under the equity method.</t>
    <phoneticPr fontId="4"/>
  </si>
  <si>
    <t xml:space="preserve">Note 2) MSB Related Asset: Lease assets, Short term loans, Advances paid, </t>
    <phoneticPr fontId="4"/>
  </si>
  <si>
    <t xml:space="preserve">            Accrued revenue (net of provision for doubtful accounts). MSB Related Liabilities: Accrued expenses.</t>
    <phoneticPr fontId="4"/>
  </si>
  <si>
    <t>Note 3) Deposits received from merchants under the Representative Contract.</t>
    <phoneticPr fontId="4"/>
  </si>
  <si>
    <t>Note 4) Figures excluding bonds.</t>
    <phoneticPr fontId="4"/>
  </si>
  <si>
    <t>Note 5) Some figures are shown in net amounts of financial assets and liabilities.</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</si>
</sst>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0.0_ "/>
    <numFmt numFmtId="180" formatCode="#,##0.00_ "/>
    <numFmt numFmtId="181" formatCode="0.00_);[Red]\(0.00\)"/>
  </numFmts>
  <fonts count="1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4"/>
      <color theme="1"/>
      <name val="メイリオ"/>
      <family val="3"/>
      <charset val="128"/>
    </font>
    <font>
      <sz val="10"/>
      <color theme="1"/>
      <name val="メイリオ"/>
      <family val="3"/>
      <charset val="128"/>
    </font>
    <font>
      <b/>
      <sz val="10"/>
      <color theme="1"/>
      <name val="メイリオ"/>
      <family val="3"/>
      <charset val="128"/>
    </font>
    <font>
      <sz val="8"/>
      <color theme="1"/>
      <name val="メイリオ"/>
      <family val="3"/>
      <charset val="128"/>
    </font>
    <font>
      <sz val="9"/>
      <color theme="1"/>
      <name val="メイリオ"/>
      <family val="2"/>
      <charset val="128"/>
    </font>
    <font>
      <b/>
      <sz val="12"/>
      <color theme="1"/>
      <name val="メイリオ"/>
      <family val="3"/>
      <charset val="128"/>
    </font>
    <font>
      <sz val="11"/>
      <color theme="1"/>
      <name val="Yu Gothic"/>
      <family val="2"/>
      <scheme val="minor"/>
    </font>
    <font>
      <sz val="11"/>
      <name val="ＭＳ Ｐゴシック"/>
      <family val="3"/>
      <charset val="128"/>
    </font>
    <font>
      <sz val="9"/>
      <color theme="1"/>
      <name val="メイリオ"/>
      <family val="3"/>
      <charset val="128"/>
    </font>
  </fonts>
  <fills count="2">
    <fill>
      <patternFill patternType="none"/>
    </fill>
    <fill>
      <patternFill patternType="gray125"/>
    </fill>
  </fills>
  <borders count="8">
    <border>
      <left/>
      <right/>
      <top/>
      <bottom/>
      <diagonal/>
    </border>
    <border>
      <left/>
      <right/>
      <top style="hair">
        <color auto="1"/>
      </top>
      <bottom style="hair">
        <color auto="1"/>
      </bottom>
      <diagonal/>
    </border>
    <border>
      <left/>
      <right/>
      <top style="hair">
        <color auto="1"/>
      </top>
      <bottom style="thin">
        <color auto="1"/>
      </bottom>
      <diagonal/>
    </border>
    <border>
      <left/>
      <right/>
      <top style="hair">
        <color auto="1"/>
      </top>
      <bottom/>
      <diagonal/>
    </border>
    <border>
      <left/>
      <right/>
      <top/>
      <bottom style="hair">
        <color auto="1"/>
      </bottom>
      <diagonal/>
    </border>
    <border>
      <left/>
      <right/>
      <top style="thin">
        <color auto="1"/>
      </top>
      <bottom style="hair">
        <color auto="1"/>
      </bottom>
      <diagonal/>
    </border>
    <border>
      <left/>
      <right/>
      <top style="thin">
        <color auto="1"/>
      </top>
      <bottom style="thin">
        <color auto="1"/>
      </bottom>
      <diagonal/>
    </border>
    <border>
      <left/>
      <right/>
      <top/>
      <bottom style="thin">
        <color auto="1"/>
      </bottom>
      <diagonal/>
    </border>
  </borders>
  <cellStyleXfs count="6">
    <xf numFmtId="0" fontId="0" fillId="0" borderId="0"/>
    <xf numFmtId="0" fontId="3" fillId="0" borderId="0">
      <alignment vertical="center"/>
    </xf>
    <xf numFmtId="38" fontId="9" fillId="0" borderId="0" applyFont="0" applyFill="0" applyBorder="0" applyAlignment="0" applyProtection="0">
      <alignment vertical="center"/>
    </xf>
    <xf numFmtId="9" fontId="11" fillId="0" borderId="0" applyFont="0" applyFill="0" applyBorder="0" applyAlignment="0" applyProtection="0">
      <alignment vertical="center"/>
    </xf>
    <xf numFmtId="9" fontId="12" fillId="0" borderId="0" applyFont="0" applyFill="0" applyBorder="0" applyAlignment="0" applyProtection="0"/>
    <xf numFmtId="0" fontId="2" fillId="0" borderId="0">
      <alignment vertical="center"/>
    </xf>
  </cellStyleXfs>
  <cellXfs count="134">
    <xf numFmtId="0" fontId="0" fillId="0" borderId="0" xfId="0"/>
    <xf numFmtId="176" fontId="6" fillId="0" borderId="5" xfId="3" applyNumberFormat="1" applyFont="1" applyFill="1" applyBorder="1" applyAlignment="1">
      <alignment horizontal="right" vertical="center"/>
    </xf>
    <xf numFmtId="176" fontId="6" fillId="0" borderId="3" xfId="3" applyNumberFormat="1" applyFont="1" applyFill="1" applyBorder="1" applyAlignment="1">
      <alignment horizontal="right" vertical="center"/>
    </xf>
    <xf numFmtId="181" fontId="6" fillId="0" borderId="1" xfId="3" applyNumberFormat="1" applyFont="1" applyFill="1" applyBorder="1" applyAlignment="1">
      <alignment horizontal="right" vertical="center"/>
    </xf>
    <xf numFmtId="176" fontId="6" fillId="0" borderId="2" xfId="3" applyNumberFormat="1" applyFont="1" applyFill="1" applyBorder="1" applyAlignment="1">
      <alignment horizontal="right" vertical="center"/>
    </xf>
    <xf numFmtId="176" fontId="6" fillId="0" borderId="0" xfId="3" applyNumberFormat="1" applyFont="1" applyFill="1" applyBorder="1" applyAlignment="1">
      <alignment horizontal="right" vertical="center"/>
    </xf>
    <xf numFmtId="181" fontId="6" fillId="0" borderId="0" xfId="3" applyNumberFormat="1" applyFont="1" applyFill="1" applyBorder="1" applyAlignment="1">
      <alignment horizontal="right" vertical="center"/>
    </xf>
    <xf numFmtId="181" fontId="6" fillId="0" borderId="3" xfId="3" applyNumberFormat="1" applyFont="1" applyFill="1" applyBorder="1" applyAlignment="1">
      <alignment vertical="center"/>
    </xf>
    <xf numFmtId="0" fontId="6" fillId="0" borderId="4" xfId="0" applyFont="1" applyBorder="1" applyAlignment="1">
      <alignment horizontal="right"/>
    </xf>
    <xf numFmtId="0" fontId="7" fillId="0" borderId="0" xfId="0" applyFont="1"/>
    <xf numFmtId="176" fontId="6" fillId="0" borderId="1" xfId="0" applyNumberFormat="1" applyFont="1" applyBorder="1" applyAlignment="1">
      <alignment horizontal="right" vertical="center"/>
    </xf>
    <xf numFmtId="176" fontId="6" fillId="0" borderId="0" xfId="0" applyNumberFormat="1" applyFont="1" applyAlignment="1">
      <alignment horizontal="right"/>
    </xf>
    <xf numFmtId="176" fontId="6" fillId="0" borderId="0" xfId="3" applyNumberFormat="1" applyFont="1" applyFill="1" applyAlignment="1">
      <alignment horizontal="right" vertical="center"/>
    </xf>
    <xf numFmtId="176" fontId="6" fillId="0" borderId="1" xfId="0" applyNumberFormat="1" applyFont="1" applyBorder="1"/>
    <xf numFmtId="176" fontId="6" fillId="0" borderId="2" xfId="0" applyNumberFormat="1" applyFont="1" applyBorder="1"/>
    <xf numFmtId="3" fontId="6" fillId="0" borderId="1" xfId="0" applyNumberFormat="1" applyFont="1" applyBorder="1"/>
    <xf numFmtId="176" fontId="6" fillId="0" borderId="1" xfId="0" applyNumberFormat="1" applyFont="1" applyBorder="1" applyAlignment="1">
      <alignment horizontal="right"/>
    </xf>
    <xf numFmtId="0" fontId="6" fillId="0" borderId="5" xfId="0" applyFont="1" applyBorder="1"/>
    <xf numFmtId="0" fontId="6" fillId="0" borderId="4" xfId="0" applyFont="1" applyBorder="1"/>
    <xf numFmtId="180" fontId="6" fillId="0" borderId="5" xfId="0" applyNumberFormat="1" applyFont="1" applyBorder="1"/>
    <xf numFmtId="180" fontId="6" fillId="0" borderId="1" xfId="0" applyNumberFormat="1" applyFont="1" applyBorder="1"/>
    <xf numFmtId="179" fontId="6" fillId="0" borderId="5" xfId="0" applyNumberFormat="1" applyFont="1" applyBorder="1"/>
    <xf numFmtId="179" fontId="6" fillId="0" borderId="1" xfId="0" applyNumberFormat="1" applyFont="1" applyBorder="1"/>
    <xf numFmtId="177" fontId="6" fillId="0" borderId="5" xfId="0" applyNumberFormat="1" applyFont="1" applyBorder="1" applyAlignment="1">
      <alignment horizontal="right"/>
    </xf>
    <xf numFmtId="180" fontId="6" fillId="0" borderId="5" xfId="0" applyNumberFormat="1" applyFont="1" applyBorder="1" applyAlignment="1">
      <alignment horizontal="right"/>
    </xf>
    <xf numFmtId="180" fontId="6" fillId="0" borderId="1" xfId="0" applyNumberFormat="1" applyFont="1" applyBorder="1" applyAlignment="1">
      <alignment horizontal="right"/>
    </xf>
    <xf numFmtId="179" fontId="6" fillId="0" borderId="5" xfId="0" applyNumberFormat="1" applyFont="1" applyBorder="1" applyAlignment="1">
      <alignment horizontal="right"/>
    </xf>
    <xf numFmtId="179" fontId="6" fillId="0" borderId="1" xfId="0" applyNumberFormat="1" applyFont="1" applyBorder="1" applyAlignment="1">
      <alignment horizontal="right"/>
    </xf>
    <xf numFmtId="4" fontId="6" fillId="0" borderId="1" xfId="3" applyNumberFormat="1" applyFont="1" applyFill="1" applyBorder="1" applyAlignment="1">
      <alignment horizontal="right" vertical="center"/>
    </xf>
    <xf numFmtId="0" fontId="6" fillId="0" borderId="6" xfId="0" applyFont="1" applyBorder="1" applyAlignment="1">
      <alignment horizontal="right"/>
    </xf>
    <xf numFmtId="177" fontId="6" fillId="0" borderId="5" xfId="0" applyNumberFormat="1" applyFont="1" applyBorder="1"/>
    <xf numFmtId="177" fontId="6" fillId="0" borderId="1" xfId="0" applyNumberFormat="1" applyFont="1" applyBorder="1"/>
    <xf numFmtId="177" fontId="6" fillId="0" borderId="4" xfId="0" applyNumberFormat="1" applyFont="1" applyBorder="1"/>
    <xf numFmtId="178" fontId="6" fillId="0" borderId="1" xfId="0" applyNumberFormat="1" applyFont="1" applyBorder="1"/>
    <xf numFmtId="3" fontId="6" fillId="0" borderId="0" xfId="0" applyNumberFormat="1" applyFont="1"/>
    <xf numFmtId="0" fontId="6" fillId="0" borderId="0" xfId="0" applyFont="1"/>
    <xf numFmtId="3" fontId="6" fillId="0" borderId="5" xfId="0" applyNumberFormat="1" applyFont="1" applyBorder="1"/>
    <xf numFmtId="176" fontId="6" fillId="0" borderId="2" xfId="0" applyNumberFormat="1" applyFont="1" applyBorder="1" applyAlignment="1">
      <alignment horizontal="right"/>
    </xf>
    <xf numFmtId="176" fontId="6" fillId="0" borderId="3" xfId="0" applyNumberFormat="1" applyFont="1" applyBorder="1" applyAlignment="1">
      <alignment horizontal="right"/>
    </xf>
    <xf numFmtId="176" fontId="6" fillId="0" borderId="0" xfId="0" applyNumberFormat="1" applyFont="1"/>
    <xf numFmtId="178" fontId="6" fillId="0" borderId="1" xfId="0" applyNumberFormat="1" applyFont="1" applyBorder="1" applyAlignment="1">
      <alignment horizontal="right"/>
    </xf>
    <xf numFmtId="9" fontId="6" fillId="0" borderId="4" xfId="0" applyNumberFormat="1" applyFont="1" applyBorder="1"/>
    <xf numFmtId="0" fontId="5" fillId="0" borderId="0" xfId="0" applyFont="1"/>
    <xf numFmtId="0" fontId="6" fillId="0" borderId="0" xfId="0" applyFont="1" applyAlignment="1">
      <alignment horizontal="left" vertical="center"/>
    </xf>
    <xf numFmtId="177" fontId="6" fillId="0" borderId="0" xfId="0" applyNumberFormat="1" applyFont="1"/>
    <xf numFmtId="0" fontId="10" fillId="0" borderId="4" xfId="0" applyFont="1" applyBorder="1" applyAlignment="1">
      <alignment vertical="center"/>
    </xf>
    <xf numFmtId="0" fontId="10" fillId="0" borderId="4" xfId="0" applyFont="1" applyBorder="1" applyAlignment="1">
      <alignment vertical="center" wrapText="1"/>
    </xf>
    <xf numFmtId="0" fontId="8" fillId="0" borderId="4" xfId="0" applyFont="1" applyBorder="1" applyAlignment="1">
      <alignment horizontal="left"/>
    </xf>
    <xf numFmtId="0" fontId="8" fillId="0" borderId="0" xfId="0" applyFont="1" applyAlignment="1">
      <alignment horizontal="left" vertical="center"/>
    </xf>
    <xf numFmtId="0" fontId="6" fillId="0" borderId="5" xfId="0" applyFont="1" applyBorder="1" applyAlignment="1">
      <alignment horizontal="left"/>
    </xf>
    <xf numFmtId="0" fontId="6" fillId="0" borderId="5" xfId="0" applyFont="1" applyBorder="1" applyAlignment="1">
      <alignment horizontal="left" vertical="center"/>
    </xf>
    <xf numFmtId="0" fontId="6" fillId="0" borderId="1" xfId="0" applyFont="1" applyBorder="1" applyAlignment="1">
      <alignment horizontal="left" indent="1"/>
    </xf>
    <xf numFmtId="0" fontId="6" fillId="0" borderId="1" xfId="0" applyFont="1" applyBorder="1" applyAlignment="1">
      <alignment horizontal="left" vertical="center"/>
    </xf>
    <xf numFmtId="0" fontId="6" fillId="0" borderId="1" xfId="0" applyFont="1" applyBorder="1" applyAlignment="1">
      <alignment horizontal="left"/>
    </xf>
    <xf numFmtId="0" fontId="6" fillId="0" borderId="1" xfId="0" applyFont="1" applyBorder="1"/>
    <xf numFmtId="0" fontId="6" fillId="0" borderId="2" xfId="0" applyFont="1" applyBorder="1" applyAlignment="1">
      <alignment horizontal="left" indent="1"/>
    </xf>
    <xf numFmtId="0" fontId="6" fillId="0" borderId="2" xfId="0" applyFont="1" applyBorder="1" applyAlignment="1">
      <alignment horizontal="left" vertical="center"/>
    </xf>
    <xf numFmtId="0" fontId="6" fillId="0" borderId="1" xfId="0" applyFont="1" applyBorder="1" applyAlignment="1">
      <alignment horizontal="left" indent="2"/>
    </xf>
    <xf numFmtId="0" fontId="6" fillId="0" borderId="4" xfId="0" applyFont="1" applyBorder="1" applyAlignment="1">
      <alignment horizontal="left" vertical="center"/>
    </xf>
    <xf numFmtId="0" fontId="6" fillId="0" borderId="1" xfId="0" applyFont="1" applyBorder="1" applyAlignment="1">
      <alignment horizontal="right"/>
    </xf>
    <xf numFmtId="0" fontId="6" fillId="0" borderId="2" xfId="0" applyFont="1" applyBorder="1" applyAlignment="1">
      <alignment horizontal="left" indent="2"/>
    </xf>
    <xf numFmtId="0" fontId="6" fillId="0" borderId="0" xfId="0" applyFont="1" applyAlignment="1">
      <alignment horizontal="left" indent="2"/>
    </xf>
    <xf numFmtId="0" fontId="6" fillId="0" borderId="0" xfId="0" applyFont="1" applyAlignment="1">
      <alignment horizontal="right"/>
    </xf>
    <xf numFmtId="180" fontId="6" fillId="0" borderId="0" xfId="0" applyNumberFormat="1" applyFont="1"/>
    <xf numFmtId="179" fontId="6" fillId="0" borderId="0" xfId="0" applyNumberFormat="1" applyFont="1"/>
    <xf numFmtId="0" fontId="6" fillId="0" borderId="0" xfId="0" applyFont="1" applyAlignment="1">
      <alignment horizontal="left" indent="1"/>
    </xf>
    <xf numFmtId="0" fontId="6" fillId="0" borderId="5" xfId="0" applyFont="1" applyBorder="1" applyAlignment="1">
      <alignment vertical="center" wrapText="1"/>
    </xf>
    <xf numFmtId="0" fontId="8" fillId="0" borderId="5" xfId="0" applyFont="1" applyBorder="1" applyAlignment="1">
      <alignment horizontal="left" vertical="center"/>
    </xf>
    <xf numFmtId="0" fontId="6" fillId="0" borderId="1" xfId="0" applyFont="1" applyBorder="1" applyAlignment="1">
      <alignment vertical="center" wrapText="1"/>
    </xf>
    <xf numFmtId="0" fontId="8" fillId="0" borderId="1" xfId="0" applyFont="1" applyBorder="1" applyAlignment="1">
      <alignment horizontal="left" vertical="center"/>
    </xf>
    <xf numFmtId="176" fontId="6" fillId="0" borderId="0" xfId="0" applyNumberFormat="1" applyFont="1" applyAlignment="1">
      <alignment horizontal="right" vertical="center"/>
    </xf>
    <xf numFmtId="0" fontId="6" fillId="0" borderId="3" xfId="0" applyFont="1" applyBorder="1" applyAlignment="1">
      <alignment vertical="center" wrapText="1"/>
    </xf>
    <xf numFmtId="0" fontId="8" fillId="0" borderId="3" xfId="0" applyFont="1" applyBorder="1" applyAlignment="1">
      <alignment horizontal="left" vertical="center"/>
    </xf>
    <xf numFmtId="0" fontId="6" fillId="0" borderId="2" xfId="0" applyFont="1" applyBorder="1" applyAlignment="1">
      <alignment vertical="center" wrapText="1"/>
    </xf>
    <xf numFmtId="0" fontId="8" fillId="0" borderId="2" xfId="0" applyFont="1" applyBorder="1" applyAlignment="1">
      <alignment horizontal="left" vertical="center"/>
    </xf>
    <xf numFmtId="0" fontId="6" fillId="0" borderId="6" xfId="0" applyFont="1" applyBorder="1" applyAlignment="1">
      <alignment horizontal="left"/>
    </xf>
    <xf numFmtId="0" fontId="8" fillId="0" borderId="6" xfId="0" applyFont="1" applyBorder="1" applyAlignment="1">
      <alignment horizontal="left" vertical="center"/>
    </xf>
    <xf numFmtId="0" fontId="6" fillId="0" borderId="0" xfId="0" applyFont="1" applyAlignment="1">
      <alignment horizontal="right" vertical="center"/>
    </xf>
    <xf numFmtId="0" fontId="10" fillId="0" borderId="4" xfId="0" applyFont="1" applyBorder="1" applyAlignment="1">
      <alignment wrapText="1"/>
    </xf>
    <xf numFmtId="0" fontId="6" fillId="0" borderId="0" xfId="0" applyFont="1" applyAlignment="1">
      <alignment horizontal="left"/>
    </xf>
    <xf numFmtId="0" fontId="7" fillId="0" borderId="0" xfId="0" applyFont="1" applyAlignment="1">
      <alignment wrapText="1"/>
    </xf>
    <xf numFmtId="0" fontId="8" fillId="0" borderId="0" xfId="0" applyFont="1" applyAlignment="1">
      <alignment horizontal="left"/>
    </xf>
    <xf numFmtId="0" fontId="6" fillId="0" borderId="3" xfId="0" applyFont="1" applyBorder="1"/>
    <xf numFmtId="178" fontId="6" fillId="0" borderId="0" xfId="0" applyNumberFormat="1" applyFont="1"/>
    <xf numFmtId="0" fontId="6" fillId="0" borderId="3" xfId="0" applyFont="1" applyBorder="1" applyAlignment="1">
      <alignment horizontal="left" indent="1"/>
    </xf>
    <xf numFmtId="0" fontId="6" fillId="0" borderId="2" xfId="0" applyFont="1" applyBorder="1"/>
    <xf numFmtId="177" fontId="6" fillId="0" borderId="1" xfId="0" applyNumberFormat="1" applyFont="1" applyBorder="1" applyAlignment="1">
      <alignment horizontal="right"/>
    </xf>
    <xf numFmtId="177" fontId="6" fillId="0" borderId="3" xfId="0" applyNumberFormat="1" applyFont="1" applyBorder="1" applyAlignment="1">
      <alignment horizontal="right"/>
    </xf>
    <xf numFmtId="177" fontId="6" fillId="0" borderId="2" xfId="0" applyNumberFormat="1" applyFont="1" applyBorder="1" applyAlignment="1">
      <alignment horizontal="right"/>
    </xf>
    <xf numFmtId="0" fontId="6" fillId="0" borderId="0" xfId="0" applyFont="1" applyFill="1"/>
    <xf numFmtId="0" fontId="6" fillId="0" borderId="4" xfId="0" applyFont="1" applyFill="1" applyBorder="1" applyAlignment="1">
      <alignment horizontal="right"/>
    </xf>
    <xf numFmtId="3" fontId="6" fillId="0" borderId="5" xfId="0" applyNumberFormat="1" applyFont="1" applyFill="1" applyBorder="1"/>
    <xf numFmtId="176" fontId="6" fillId="0" borderId="1" xfId="0" applyNumberFormat="1" applyFont="1" applyFill="1" applyBorder="1"/>
    <xf numFmtId="3" fontId="6" fillId="0" borderId="1" xfId="0" applyNumberFormat="1" applyFont="1" applyFill="1" applyBorder="1"/>
    <xf numFmtId="176" fontId="6" fillId="0" borderId="2" xfId="0" applyNumberFormat="1" applyFont="1" applyFill="1" applyBorder="1"/>
    <xf numFmtId="0" fontId="6" fillId="0" borderId="5" xfId="0" applyFont="1" applyFill="1" applyBorder="1"/>
    <xf numFmtId="0" fontId="6" fillId="0" borderId="4" xfId="0" applyFont="1" applyFill="1" applyBorder="1"/>
    <xf numFmtId="176" fontId="6" fillId="0" borderId="1" xfId="0" applyNumberFormat="1" applyFont="1" applyFill="1" applyBorder="1" applyAlignment="1">
      <alignment horizontal="right" vertical="center"/>
    </xf>
    <xf numFmtId="177" fontId="6" fillId="0" borderId="5" xfId="0" applyNumberFormat="1" applyFont="1" applyFill="1" applyBorder="1" applyAlignment="1">
      <alignment horizontal="right"/>
    </xf>
    <xf numFmtId="176" fontId="6" fillId="0" borderId="1" xfId="0" applyNumberFormat="1" applyFont="1" applyFill="1" applyBorder="1" applyAlignment="1">
      <alignment horizontal="right"/>
    </xf>
    <xf numFmtId="178" fontId="6" fillId="0" borderId="1" xfId="0" applyNumberFormat="1" applyFont="1" applyFill="1" applyBorder="1" applyAlignment="1">
      <alignment horizontal="right"/>
    </xf>
    <xf numFmtId="176" fontId="6" fillId="0" borderId="2" xfId="0" applyNumberFormat="1" applyFont="1" applyFill="1" applyBorder="1" applyAlignment="1">
      <alignment horizontal="right"/>
    </xf>
    <xf numFmtId="0" fontId="7" fillId="0" borderId="0" xfId="0" applyFont="1" applyFill="1"/>
    <xf numFmtId="180" fontId="6" fillId="0" borderId="5" xfId="0" applyNumberFormat="1" applyFont="1" applyFill="1" applyBorder="1" applyAlignment="1">
      <alignment horizontal="right"/>
    </xf>
    <xf numFmtId="180" fontId="6" fillId="0" borderId="1" xfId="0" applyNumberFormat="1" applyFont="1" applyFill="1" applyBorder="1" applyAlignment="1">
      <alignment horizontal="right"/>
    </xf>
    <xf numFmtId="179" fontId="6" fillId="0" borderId="5" xfId="0" applyNumberFormat="1" applyFont="1" applyFill="1" applyBorder="1" applyAlignment="1">
      <alignment horizontal="right"/>
    </xf>
    <xf numFmtId="179" fontId="6" fillId="0" borderId="1" xfId="0" applyNumberFormat="1" applyFont="1" applyFill="1" applyBorder="1" applyAlignment="1">
      <alignment horizontal="right"/>
    </xf>
    <xf numFmtId="176" fontId="6" fillId="0" borderId="3" xfId="0" applyNumberFormat="1" applyFont="1" applyFill="1" applyBorder="1" applyAlignment="1">
      <alignment horizontal="right"/>
    </xf>
    <xf numFmtId="180" fontId="6" fillId="0" borderId="5" xfId="0" applyNumberFormat="1" applyFont="1" applyFill="1" applyBorder="1"/>
    <xf numFmtId="180" fontId="6" fillId="0" borderId="1" xfId="0" applyNumberFormat="1" applyFont="1" applyFill="1" applyBorder="1"/>
    <xf numFmtId="179" fontId="6" fillId="0" borderId="5" xfId="0" applyNumberFormat="1" applyFont="1" applyFill="1" applyBorder="1"/>
    <xf numFmtId="179" fontId="6" fillId="0" borderId="1" xfId="0" applyNumberFormat="1" applyFont="1" applyFill="1" applyBorder="1"/>
    <xf numFmtId="176" fontId="6" fillId="0" borderId="0" xfId="0" applyNumberFormat="1" applyFont="1" applyFill="1" applyAlignment="1">
      <alignment horizontal="right"/>
    </xf>
    <xf numFmtId="0" fontId="6" fillId="0" borderId="6" xfId="0" applyFont="1" applyFill="1" applyBorder="1" applyAlignment="1">
      <alignment horizontal="right"/>
    </xf>
    <xf numFmtId="0" fontId="7" fillId="0" borderId="7" xfId="0" applyFont="1" applyBorder="1"/>
    <xf numFmtId="0" fontId="8" fillId="0" borderId="7" xfId="0" applyFont="1" applyBorder="1" applyAlignment="1">
      <alignment horizontal="left" vertical="center"/>
    </xf>
    <xf numFmtId="0" fontId="6" fillId="0" borderId="7" xfId="0" applyFont="1" applyBorder="1"/>
    <xf numFmtId="3" fontId="13" fillId="0" borderId="5" xfId="0" applyNumberFormat="1" applyFont="1" applyBorder="1" applyAlignment="1">
      <alignment vertical="center"/>
    </xf>
    <xf numFmtId="176" fontId="13" fillId="0" borderId="0" xfId="0" applyNumberFormat="1" applyFont="1" applyAlignment="1">
      <alignment horizontal="right" vertical="center"/>
    </xf>
    <xf numFmtId="3" fontId="13" fillId="0" borderId="1" xfId="0" applyNumberFormat="1" applyFont="1" applyBorder="1" applyAlignment="1">
      <alignment vertical="center"/>
    </xf>
    <xf numFmtId="176" fontId="13" fillId="0" borderId="0" xfId="0" applyNumberFormat="1" applyFont="1" applyAlignment="1">
      <alignment vertical="center"/>
    </xf>
    <xf numFmtId="0" fontId="6" fillId="0" borderId="1" xfId="0" applyFont="1" applyBorder="1" applyAlignment="1">
      <alignment vertical="center"/>
    </xf>
    <xf numFmtId="0" fontId="6" fillId="0" borderId="0" xfId="0" applyFont="1" applyAlignment="1">
      <alignment vertical="center"/>
    </xf>
    <xf numFmtId="0" fontId="6" fillId="0" borderId="7" xfId="0" applyFont="1" applyBorder="1" applyAlignment="1">
      <alignment horizontal="left" indent="1"/>
    </xf>
    <xf numFmtId="0" fontId="6" fillId="0" borderId="7" xfId="0" applyFont="1" applyBorder="1" applyAlignment="1">
      <alignment horizontal="left" vertical="center"/>
    </xf>
    <xf numFmtId="176" fontId="13" fillId="0" borderId="2" xfId="0" applyNumberFormat="1" applyFont="1" applyBorder="1" applyAlignment="1">
      <alignment horizontal="right" vertical="center"/>
    </xf>
    <xf numFmtId="176" fontId="13" fillId="0" borderId="2" xfId="0" applyNumberFormat="1" applyFont="1" applyBorder="1" applyAlignment="1">
      <alignment vertical="center"/>
    </xf>
    <xf numFmtId="0" fontId="8" fillId="0" borderId="5" xfId="0" applyFont="1" applyBorder="1" applyAlignment="1">
      <alignment horizontal="center"/>
    </xf>
    <xf numFmtId="176" fontId="13" fillId="0" borderId="7" xfId="0" applyNumberFormat="1" applyFont="1" applyBorder="1" applyAlignment="1">
      <alignment horizontal="right" vertical="center"/>
    </xf>
    <xf numFmtId="176" fontId="13" fillId="0" borderId="5" xfId="0" applyNumberFormat="1" applyFont="1" applyBorder="1" applyAlignment="1">
      <alignment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3" fontId="6" fillId="0" borderId="2" xfId="0" applyNumberFormat="1" applyFont="1" applyBorder="1"/>
  </cellXfs>
  <cellStyles count="6">
    <cellStyle name="パーセント" xfId="3" builtinId="5"/>
    <cellStyle name="パーセント 2" xfId="4" xr:uid="{C7CC6D8B-5EE5-4877-8EF4-5C1C802FC0EC}"/>
    <cellStyle name="桁区切り 2" xfId="2" xr:uid="{B8877313-6564-4B98-82E5-EC6E2F19E3AB}"/>
    <cellStyle name="標準" xfId="0" builtinId="0"/>
    <cellStyle name="標準 2" xfId="1" xr:uid="{6CC27A12-6F2D-4CB5-8E59-C0CE54A1BC31}"/>
    <cellStyle name="標準 2 2" xfId="5" xr:uid="{B2F25B10-D5D2-43F1-B556-04D41B21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2A1B-C01C-4B90-9D50-2B30295EFA6D}">
  <sheetPr>
    <tabColor theme="8"/>
    <pageSetUpPr autoPageBreaks="0"/>
  </sheetPr>
  <dimension ref="A1:AD87"/>
  <sheetViews>
    <sheetView showGridLines="0" tabSelected="1" zoomScale="70" zoomScaleNormal="70" zoomScaleSheetLayoutView="40" workbookViewId="0">
      <pane xSplit="5" ySplit="5" topLeftCell="F6" activePane="bottomRight" state="frozen"/>
      <selection activeCell="B21" sqref="B21"/>
      <selection pane="topRight" activeCell="B21" sqref="B21"/>
      <selection pane="bottomLeft" activeCell="B21" sqref="B21"/>
      <selection pane="bottomRight"/>
    </sheetView>
  </sheetViews>
  <sheetFormatPr defaultRowHeight="16.5"/>
  <cols>
    <col min="1" max="1" width="5.625" style="35" customWidth="1"/>
    <col min="2" max="2" width="24.625" style="35" customWidth="1"/>
    <col min="3" max="3" width="50.875" style="35" customWidth="1"/>
    <col min="4" max="4" width="6.625" style="43" customWidth="1"/>
    <col min="5" max="5" width="10.625" style="43" customWidth="1"/>
    <col min="6" max="27" width="13.125" style="35" customWidth="1"/>
    <col min="28" max="29" width="13.125" style="89" customWidth="1"/>
    <col min="30" max="30" width="13.125" style="35" customWidth="1"/>
    <col min="31" max="32" width="20.625" style="35" customWidth="1"/>
    <col min="33" max="40" width="15.625" style="35" customWidth="1"/>
    <col min="41" max="16384" width="9" style="35"/>
  </cols>
  <sheetData>
    <row r="1" spans="1:30" ht="22.5">
      <c r="A1" s="42"/>
    </row>
    <row r="2" spans="1:30">
      <c r="F2" s="44"/>
      <c r="G2" s="44"/>
      <c r="H2" s="44"/>
      <c r="I2" s="44"/>
      <c r="J2" s="44"/>
      <c r="K2" s="44"/>
      <c r="L2" s="44"/>
      <c r="M2" s="44"/>
      <c r="N2" s="44"/>
      <c r="O2" s="44"/>
      <c r="P2" s="44"/>
      <c r="Q2" s="44"/>
      <c r="R2" s="44"/>
      <c r="S2" s="44"/>
      <c r="T2" s="44"/>
      <c r="U2" s="44"/>
      <c r="V2" s="44"/>
      <c r="W2" s="44"/>
      <c r="X2" s="44"/>
      <c r="Y2" s="44"/>
    </row>
    <row r="5" spans="1:30" s="18" customFormat="1" ht="39">
      <c r="B5" s="45" t="s">
        <v>36</v>
      </c>
      <c r="C5" s="46" t="s">
        <v>83</v>
      </c>
      <c r="D5" s="47" t="s">
        <v>15</v>
      </c>
      <c r="E5" s="47" t="s">
        <v>47</v>
      </c>
      <c r="F5" s="8" t="s">
        <v>3</v>
      </c>
      <c r="G5" s="8" t="s">
        <v>4</v>
      </c>
      <c r="H5" s="8" t="s">
        <v>5</v>
      </c>
      <c r="I5" s="8" t="s">
        <v>6</v>
      </c>
      <c r="J5" s="8" t="s">
        <v>7</v>
      </c>
      <c r="K5" s="8" t="s">
        <v>8</v>
      </c>
      <c r="L5" s="8" t="s">
        <v>9</v>
      </c>
      <c r="M5" s="8" t="s">
        <v>10</v>
      </c>
      <c r="N5" s="8" t="s">
        <v>11</v>
      </c>
      <c r="O5" s="8" t="s">
        <v>12</v>
      </c>
      <c r="P5" s="8" t="s">
        <v>13</v>
      </c>
      <c r="Q5" s="8" t="s">
        <v>14</v>
      </c>
      <c r="R5" s="8" t="s">
        <v>88</v>
      </c>
      <c r="S5" s="8" t="s">
        <v>94</v>
      </c>
      <c r="T5" s="8" t="s">
        <v>95</v>
      </c>
      <c r="U5" s="8" t="s">
        <v>96</v>
      </c>
      <c r="V5" s="8" t="s">
        <v>136</v>
      </c>
      <c r="W5" s="8" t="s">
        <v>139</v>
      </c>
      <c r="X5" s="8" t="s">
        <v>142</v>
      </c>
      <c r="Y5" s="8" t="s">
        <v>145</v>
      </c>
      <c r="Z5" s="8" t="s">
        <v>148</v>
      </c>
      <c r="AA5" s="8" t="s">
        <v>191</v>
      </c>
      <c r="AB5" s="90" t="s">
        <v>192</v>
      </c>
      <c r="AC5" s="90" t="s">
        <v>193</v>
      </c>
      <c r="AD5" s="90" t="s">
        <v>195</v>
      </c>
    </row>
    <row r="6" spans="1:30" ht="0.95" customHeight="1">
      <c r="AD6" s="89"/>
    </row>
    <row r="7" spans="1:30" ht="16.5" customHeight="1">
      <c r="AD7" s="89"/>
    </row>
    <row r="8" spans="1:30">
      <c r="B8" s="9" t="s">
        <v>30</v>
      </c>
      <c r="C8" s="9" t="s">
        <v>37</v>
      </c>
      <c r="D8" s="48" t="s">
        <v>49</v>
      </c>
      <c r="E8" s="48" t="s">
        <v>50</v>
      </c>
      <c r="AD8" s="89"/>
    </row>
    <row r="9" spans="1:30">
      <c r="B9" s="49" t="s">
        <v>18</v>
      </c>
      <c r="C9" s="49" t="s">
        <v>75</v>
      </c>
      <c r="D9" s="50"/>
      <c r="E9" s="50"/>
      <c r="F9" s="36">
        <v>389909</v>
      </c>
      <c r="G9" s="36">
        <v>316279</v>
      </c>
      <c r="H9" s="36">
        <v>323372</v>
      </c>
      <c r="I9" s="36">
        <v>362458</v>
      </c>
      <c r="J9" s="36">
        <v>659126</v>
      </c>
      <c r="K9" s="36">
        <v>725031</v>
      </c>
      <c r="L9" s="36">
        <v>489997</v>
      </c>
      <c r="M9" s="36">
        <v>506580</v>
      </c>
      <c r="N9" s="36">
        <v>876426</v>
      </c>
      <c r="O9" s="36">
        <v>1131810</v>
      </c>
      <c r="P9" s="36">
        <v>1552102</v>
      </c>
      <c r="Q9" s="36">
        <v>1754215</v>
      </c>
      <c r="R9" s="36">
        <v>1484676</v>
      </c>
      <c r="S9" s="36">
        <v>1678878</v>
      </c>
      <c r="T9" s="36">
        <v>2166170</v>
      </c>
      <c r="U9" s="36">
        <v>2005956</v>
      </c>
      <c r="V9" s="36">
        <v>2260404</v>
      </c>
      <c r="W9" s="36">
        <v>3015183</v>
      </c>
      <c r="X9" s="36">
        <v>3536605</v>
      </c>
      <c r="Y9" s="36">
        <v>2591553</v>
      </c>
      <c r="Z9" s="36">
        <v>2984134</v>
      </c>
      <c r="AA9" s="36">
        <v>3392322</v>
      </c>
      <c r="AB9" s="91">
        <v>2658715</v>
      </c>
      <c r="AC9" s="91">
        <v>3363018</v>
      </c>
      <c r="AD9" s="91">
        <v>2653407</v>
      </c>
    </row>
    <row r="10" spans="1:30">
      <c r="B10" s="51" t="s">
        <v>22</v>
      </c>
      <c r="C10" s="51" t="s">
        <v>67</v>
      </c>
      <c r="D10" s="52"/>
      <c r="E10" s="52"/>
      <c r="F10" s="16" t="s">
        <v>16</v>
      </c>
      <c r="G10" s="16" t="s">
        <v>16</v>
      </c>
      <c r="H10" s="16" t="s">
        <v>16</v>
      </c>
      <c r="I10" s="16" t="s">
        <v>16</v>
      </c>
      <c r="J10" s="13">
        <f t="shared" ref="J10:O10" si="0">J9/F9-1</f>
        <v>0.69046110759177148</v>
      </c>
      <c r="K10" s="13">
        <f t="shared" si="0"/>
        <v>1.2923779321421911</v>
      </c>
      <c r="L10" s="13">
        <f t="shared" si="0"/>
        <v>0.51527343121853475</v>
      </c>
      <c r="M10" s="13">
        <f t="shared" si="0"/>
        <v>0.3976240005738596</v>
      </c>
      <c r="N10" s="13">
        <f t="shared" si="0"/>
        <v>0.32967899915949306</v>
      </c>
      <c r="O10" s="13">
        <f t="shared" si="0"/>
        <v>0.56105049301340215</v>
      </c>
      <c r="P10" s="13">
        <f t="shared" ref="P10:U10" si="1">P9/L9-1</f>
        <v>2.167574495354053</v>
      </c>
      <c r="Q10" s="13">
        <f t="shared" si="1"/>
        <v>2.4628587784752654</v>
      </c>
      <c r="R10" s="13">
        <f t="shared" si="1"/>
        <v>0.6940118161715878</v>
      </c>
      <c r="S10" s="13">
        <f t="shared" si="1"/>
        <v>0.48335674715720844</v>
      </c>
      <c r="T10" s="13">
        <f t="shared" si="1"/>
        <v>0.39563636925923684</v>
      </c>
      <c r="U10" s="13">
        <f t="shared" si="1"/>
        <v>0.14350635469426498</v>
      </c>
      <c r="V10" s="13">
        <f t="shared" ref="V10:AC10" si="2">V9/R9-1</f>
        <v>0.52248975534055919</v>
      </c>
      <c r="W10" s="13">
        <f t="shared" si="2"/>
        <v>0.7959512245678364</v>
      </c>
      <c r="X10" s="13">
        <f t="shared" si="2"/>
        <v>0.6326534851835266</v>
      </c>
      <c r="Y10" s="13">
        <f t="shared" si="2"/>
        <v>0.29192913503586326</v>
      </c>
      <c r="Z10" s="13">
        <f t="shared" si="2"/>
        <v>0.3201772780441019</v>
      </c>
      <c r="AA10" s="13">
        <f t="shared" si="2"/>
        <v>0.12507997027046125</v>
      </c>
      <c r="AB10" s="92">
        <f t="shared" si="2"/>
        <v>-0.24822958741504919</v>
      </c>
      <c r="AC10" s="92">
        <f t="shared" si="2"/>
        <v>0.2976844386358295</v>
      </c>
      <c r="AD10" s="92">
        <f>AD9/Z9-1</f>
        <v>-0.11082846815860148</v>
      </c>
    </row>
    <row r="11" spans="1:30">
      <c r="B11" s="53" t="s">
        <v>19</v>
      </c>
      <c r="C11" s="53" t="s">
        <v>76</v>
      </c>
      <c r="D11" s="52"/>
      <c r="E11" s="52"/>
      <c r="F11" s="15">
        <v>1179553</v>
      </c>
      <c r="G11" s="15">
        <v>1221962</v>
      </c>
      <c r="H11" s="15">
        <v>1236301</v>
      </c>
      <c r="I11" s="15">
        <v>1261462</v>
      </c>
      <c r="J11" s="15">
        <v>1359316</v>
      </c>
      <c r="K11" s="15">
        <v>1411474</v>
      </c>
      <c r="L11" s="15">
        <v>1460884</v>
      </c>
      <c r="M11" s="15">
        <v>1478295</v>
      </c>
      <c r="N11" s="15">
        <v>1522927</v>
      </c>
      <c r="O11" s="15">
        <v>1610129</v>
      </c>
      <c r="P11" s="15">
        <v>1717651</v>
      </c>
      <c r="Q11" s="15">
        <v>1723108</v>
      </c>
      <c r="R11" s="15">
        <v>1851185</v>
      </c>
      <c r="S11" s="15">
        <v>1947815</v>
      </c>
      <c r="T11" s="15">
        <v>2037563</v>
      </c>
      <c r="U11" s="15">
        <v>2080272</v>
      </c>
      <c r="V11" s="15">
        <v>2237931</v>
      </c>
      <c r="W11" s="15">
        <v>2288755</v>
      </c>
      <c r="X11" s="15">
        <v>2408148</v>
      </c>
      <c r="Y11" s="15">
        <v>2487915</v>
      </c>
      <c r="Z11" s="15">
        <v>2719986</v>
      </c>
      <c r="AA11" s="15">
        <v>2764653</v>
      </c>
      <c r="AB11" s="93">
        <v>2922125</v>
      </c>
      <c r="AC11" s="93">
        <v>3098687</v>
      </c>
      <c r="AD11" s="93">
        <v>3187478</v>
      </c>
    </row>
    <row r="12" spans="1:30">
      <c r="B12" s="51" t="s">
        <v>22</v>
      </c>
      <c r="C12" s="51" t="s">
        <v>67</v>
      </c>
      <c r="D12" s="52"/>
      <c r="E12" s="52"/>
      <c r="F12" s="16" t="s">
        <v>16</v>
      </c>
      <c r="G12" s="16" t="s">
        <v>16</v>
      </c>
      <c r="H12" s="16" t="s">
        <v>16</v>
      </c>
      <c r="I12" s="16" t="s">
        <v>16</v>
      </c>
      <c r="J12" s="13">
        <f t="shared" ref="J12:P12" si="3">J11/F11-1</f>
        <v>0.15239925632845663</v>
      </c>
      <c r="K12" s="13">
        <f t="shared" si="3"/>
        <v>0.15508829243462552</v>
      </c>
      <c r="L12" s="13">
        <f t="shared" si="3"/>
        <v>0.18165721778110666</v>
      </c>
      <c r="M12" s="13">
        <f t="shared" si="3"/>
        <v>0.17189023529840775</v>
      </c>
      <c r="N12" s="13">
        <f t="shared" si="3"/>
        <v>0.12036274126104596</v>
      </c>
      <c r="O12" s="13">
        <f t="shared" si="3"/>
        <v>0.14074293965032303</v>
      </c>
      <c r="P12" s="13">
        <f t="shared" si="3"/>
        <v>0.17576138831009169</v>
      </c>
      <c r="Q12" s="13">
        <f t="shared" ref="Q12:V12" si="4">Q11/M11-1</f>
        <v>0.16560497059112023</v>
      </c>
      <c r="R12" s="13">
        <f t="shared" si="4"/>
        <v>0.2155441462394454</v>
      </c>
      <c r="S12" s="13">
        <f t="shared" si="4"/>
        <v>0.2097260530056908</v>
      </c>
      <c r="T12" s="13">
        <f t="shared" si="4"/>
        <v>0.18624970963251553</v>
      </c>
      <c r="U12" s="13">
        <f t="shared" si="4"/>
        <v>0.20727894014768666</v>
      </c>
      <c r="V12" s="13">
        <f t="shared" si="4"/>
        <v>0.20891807139751029</v>
      </c>
      <c r="W12" s="13">
        <f t="shared" ref="W12:AA12" si="5">W11/S11-1</f>
        <v>0.17503715701953215</v>
      </c>
      <c r="X12" s="13">
        <f t="shared" si="5"/>
        <v>0.181876584920319</v>
      </c>
      <c r="Y12" s="13">
        <f t="shared" si="5"/>
        <v>0.19595658644638769</v>
      </c>
      <c r="Z12" s="13">
        <f t="shared" si="5"/>
        <v>0.21540208344225098</v>
      </c>
      <c r="AA12" s="13">
        <f t="shared" si="5"/>
        <v>0.20792876476512334</v>
      </c>
      <c r="AB12" s="92">
        <f>AB11/X11-1</f>
        <v>0.21343248006351767</v>
      </c>
      <c r="AC12" s="92">
        <f>AC11/Y11-1</f>
        <v>0.24549552536963692</v>
      </c>
      <c r="AD12" s="92">
        <f>AD11/Z11-1</f>
        <v>0.17187294346367965</v>
      </c>
    </row>
    <row r="13" spans="1:30">
      <c r="B13" s="53" t="s">
        <v>20</v>
      </c>
      <c r="C13" s="53" t="s">
        <v>77</v>
      </c>
      <c r="D13" s="52"/>
      <c r="E13" s="52"/>
      <c r="F13" s="15">
        <v>1906732</v>
      </c>
      <c r="G13" s="15">
        <v>1846773</v>
      </c>
      <c r="H13" s="15">
        <v>1812875</v>
      </c>
      <c r="I13" s="15">
        <v>1825253</v>
      </c>
      <c r="J13" s="15">
        <v>1937740</v>
      </c>
      <c r="K13" s="15">
        <v>2083239</v>
      </c>
      <c r="L13" s="15">
        <v>2382763</v>
      </c>
      <c r="M13" s="15">
        <v>2527970</v>
      </c>
      <c r="N13" s="15">
        <v>2559395</v>
      </c>
      <c r="O13" s="15">
        <v>2713723</v>
      </c>
      <c r="P13" s="15">
        <v>2669602</v>
      </c>
      <c r="Q13" s="15">
        <v>2922967</v>
      </c>
      <c r="R13" s="15">
        <v>3149958</v>
      </c>
      <c r="S13" s="15">
        <v>3278465</v>
      </c>
      <c r="T13" s="15">
        <v>3395440</v>
      </c>
      <c r="U13" s="15">
        <v>3840049</v>
      </c>
      <c r="V13" s="15">
        <v>4257285</v>
      </c>
      <c r="W13" s="15">
        <v>4311387</v>
      </c>
      <c r="X13" s="15">
        <v>4430395</v>
      </c>
      <c r="Y13" s="15">
        <v>4773311</v>
      </c>
      <c r="Z13" s="15">
        <v>5093307</v>
      </c>
      <c r="AA13" s="15">
        <v>5267086</v>
      </c>
      <c r="AB13" s="93">
        <v>5292931</v>
      </c>
      <c r="AC13" s="93">
        <v>5702981</v>
      </c>
      <c r="AD13" s="93">
        <v>5990317</v>
      </c>
    </row>
    <row r="14" spans="1:30">
      <c r="B14" s="51" t="s">
        <v>22</v>
      </c>
      <c r="C14" s="51" t="s">
        <v>67</v>
      </c>
      <c r="D14" s="52"/>
      <c r="E14" s="52"/>
      <c r="F14" s="16" t="s">
        <v>16</v>
      </c>
      <c r="G14" s="16" t="s">
        <v>16</v>
      </c>
      <c r="H14" s="16" t="s">
        <v>16</v>
      </c>
      <c r="I14" s="16" t="s">
        <v>16</v>
      </c>
      <c r="J14" s="13">
        <f t="shared" ref="J14:P14" si="6">J13/F13-1</f>
        <v>1.6262379820551676E-2</v>
      </c>
      <c r="K14" s="13">
        <f t="shared" si="6"/>
        <v>0.1280428076433866</v>
      </c>
      <c r="L14" s="13">
        <f t="shared" si="6"/>
        <v>0.31435592636006349</v>
      </c>
      <c r="M14" s="13">
        <f t="shared" si="6"/>
        <v>0.38499703876668057</v>
      </c>
      <c r="N14" s="13">
        <f t="shared" si="6"/>
        <v>0.32081445395151054</v>
      </c>
      <c r="O14" s="13">
        <f t="shared" si="6"/>
        <v>0.30264602381195815</v>
      </c>
      <c r="P14" s="13">
        <f t="shared" si="6"/>
        <v>0.12038083519007126</v>
      </c>
      <c r="Q14" s="13">
        <f t="shared" ref="Q14:V14" si="7">Q13/M13-1</f>
        <v>0.15625066753165573</v>
      </c>
      <c r="R14" s="13">
        <f t="shared" si="7"/>
        <v>0.23074320298351769</v>
      </c>
      <c r="S14" s="13">
        <f t="shared" si="7"/>
        <v>0.20810598576199557</v>
      </c>
      <c r="T14" s="13">
        <f t="shared" si="7"/>
        <v>0.27188996711869406</v>
      </c>
      <c r="U14" s="13">
        <f t="shared" si="7"/>
        <v>0.31375037761288449</v>
      </c>
      <c r="V14" s="13">
        <f t="shared" si="7"/>
        <v>0.35153706811328922</v>
      </c>
      <c r="W14" s="13">
        <f t="shared" ref="W14:AD14" si="8">W13/S13-1</f>
        <v>0.31506268939884974</v>
      </c>
      <c r="X14" s="13">
        <f t="shared" si="8"/>
        <v>0.30480732983059622</v>
      </c>
      <c r="Y14" s="13">
        <f t="shared" si="8"/>
        <v>0.24303387795311981</v>
      </c>
      <c r="Z14" s="13">
        <f t="shared" si="8"/>
        <v>0.19637444991350117</v>
      </c>
      <c r="AA14" s="13">
        <f t="shared" si="8"/>
        <v>0.2216685720859668</v>
      </c>
      <c r="AB14" s="92">
        <f t="shared" si="8"/>
        <v>0.19468602686667902</v>
      </c>
      <c r="AC14" s="92">
        <f t="shared" si="8"/>
        <v>0.19476417941340918</v>
      </c>
      <c r="AD14" s="92">
        <f t="shared" si="8"/>
        <v>0.17611543934029505</v>
      </c>
    </row>
    <row r="15" spans="1:30">
      <c r="B15" s="53" t="s">
        <v>21</v>
      </c>
      <c r="C15" s="53" t="s">
        <v>78</v>
      </c>
      <c r="D15" s="52"/>
      <c r="E15" s="52"/>
      <c r="F15" s="15">
        <v>3450069</v>
      </c>
      <c r="G15" s="15">
        <v>3135755</v>
      </c>
      <c r="H15" s="15">
        <v>3289109</v>
      </c>
      <c r="I15" s="15">
        <v>3364855</v>
      </c>
      <c r="J15" s="15">
        <v>3646733</v>
      </c>
      <c r="K15" s="15">
        <v>3672046</v>
      </c>
      <c r="L15" s="15">
        <v>4290314</v>
      </c>
      <c r="M15" s="15">
        <v>4414894</v>
      </c>
      <c r="N15" s="15">
        <v>4808382</v>
      </c>
      <c r="O15" s="15">
        <v>4665530</v>
      </c>
      <c r="P15" s="15">
        <v>4707393</v>
      </c>
      <c r="Q15" s="15">
        <v>4731874</v>
      </c>
      <c r="R15" s="15">
        <v>5371946</v>
      </c>
      <c r="S15" s="15">
        <v>5296763</v>
      </c>
      <c r="T15" s="15">
        <v>5297919</v>
      </c>
      <c r="U15" s="15">
        <v>5415297</v>
      </c>
      <c r="V15" s="15">
        <v>6057624</v>
      </c>
      <c r="W15" s="15">
        <v>6025813</v>
      </c>
      <c r="X15" s="15">
        <v>6171100</v>
      </c>
      <c r="Y15" s="15">
        <v>6265706</v>
      </c>
      <c r="Z15" s="15">
        <v>6988556</v>
      </c>
      <c r="AA15" s="15">
        <v>6889614</v>
      </c>
      <c r="AB15" s="93">
        <v>7222927</v>
      </c>
      <c r="AC15" s="93">
        <v>7424006</v>
      </c>
      <c r="AD15" s="93">
        <v>8464085</v>
      </c>
    </row>
    <row r="16" spans="1:30">
      <c r="B16" s="51" t="s">
        <v>22</v>
      </c>
      <c r="C16" s="51" t="s">
        <v>67</v>
      </c>
      <c r="D16" s="52"/>
      <c r="E16" s="52"/>
      <c r="F16" s="16" t="s">
        <v>16</v>
      </c>
      <c r="G16" s="16" t="s">
        <v>16</v>
      </c>
      <c r="H16" s="16" t="s">
        <v>16</v>
      </c>
      <c r="I16" s="16" t="s">
        <v>16</v>
      </c>
      <c r="J16" s="13">
        <f t="shared" ref="J16:P16" si="9">J15/F15-1</f>
        <v>5.7002917912656326E-2</v>
      </c>
      <c r="K16" s="13">
        <f t="shared" si="9"/>
        <v>0.17102452200506746</v>
      </c>
      <c r="L16" s="13">
        <f t="shared" si="9"/>
        <v>0.304400067009029</v>
      </c>
      <c r="M16" s="13">
        <f t="shared" si="9"/>
        <v>0.31206069800927527</v>
      </c>
      <c r="N16" s="13">
        <f t="shared" si="9"/>
        <v>0.31854511970029065</v>
      </c>
      <c r="O16" s="13">
        <f t="shared" si="9"/>
        <v>0.27055325559647136</v>
      </c>
      <c r="P16" s="13">
        <f t="shared" si="9"/>
        <v>9.7214096683832407E-2</v>
      </c>
      <c r="Q16" s="13">
        <f t="shared" ref="Q16:V16" si="10">Q15/M15-1</f>
        <v>7.1797873289823011E-2</v>
      </c>
      <c r="R16" s="13">
        <f t="shared" si="10"/>
        <v>0.11720449831149016</v>
      </c>
      <c r="S16" s="13">
        <f t="shared" si="10"/>
        <v>0.13529716881040321</v>
      </c>
      <c r="T16" s="13">
        <f t="shared" si="10"/>
        <v>0.1254465051037803</v>
      </c>
      <c r="U16" s="13">
        <f t="shared" si="10"/>
        <v>0.14442966993626616</v>
      </c>
      <c r="V16" s="13">
        <f t="shared" si="10"/>
        <v>0.12764052356445887</v>
      </c>
      <c r="W16" s="13">
        <f t="shared" ref="W16:AD16" si="11">W15/S15-1</f>
        <v>0.13764066846109602</v>
      </c>
      <c r="X16" s="13">
        <f t="shared" si="11"/>
        <v>0.16481584561787366</v>
      </c>
      <c r="Y16" s="13">
        <f t="shared" si="11"/>
        <v>0.15703829355989152</v>
      </c>
      <c r="Z16" s="13">
        <f t="shared" si="11"/>
        <v>0.15367939641020967</v>
      </c>
      <c r="AA16" s="13">
        <f t="shared" si="11"/>
        <v>0.14335011723729219</v>
      </c>
      <c r="AB16" s="92">
        <f t="shared" si="11"/>
        <v>0.17044400512064306</v>
      </c>
      <c r="AC16" s="92">
        <f t="shared" si="11"/>
        <v>0.18486344555585599</v>
      </c>
      <c r="AD16" s="92">
        <f t="shared" si="11"/>
        <v>0.21113503275927092</v>
      </c>
    </row>
    <row r="17" spans="2:30">
      <c r="B17" s="54" t="s">
        <v>17</v>
      </c>
      <c r="C17" s="54" t="s">
        <v>38</v>
      </c>
      <c r="D17" s="52"/>
      <c r="E17" s="52"/>
      <c r="F17" s="15">
        <v>6926264</v>
      </c>
      <c r="G17" s="15">
        <v>6520769</v>
      </c>
      <c r="H17" s="15">
        <v>6661658</v>
      </c>
      <c r="I17" s="15">
        <v>6814027</v>
      </c>
      <c r="J17" s="15">
        <v>7602916</v>
      </c>
      <c r="K17" s="15">
        <v>7891790</v>
      </c>
      <c r="L17" s="15">
        <v>8623959</v>
      </c>
      <c r="M17" s="15">
        <v>8927739</v>
      </c>
      <c r="N17" s="15">
        <v>9767132</v>
      </c>
      <c r="O17" s="15">
        <v>10121192</v>
      </c>
      <c r="P17" s="15">
        <v>10646748</v>
      </c>
      <c r="Q17" s="15">
        <v>11132163</v>
      </c>
      <c r="R17" s="15">
        <v>11857766</v>
      </c>
      <c r="S17" s="15">
        <v>12201923</v>
      </c>
      <c r="T17" s="15">
        <v>12897091</v>
      </c>
      <c r="U17" s="15">
        <v>13341574</v>
      </c>
      <c r="V17" s="15">
        <v>14813246</v>
      </c>
      <c r="W17" s="15">
        <v>15641137</v>
      </c>
      <c r="X17" s="15">
        <v>16546249</v>
      </c>
      <c r="Y17" s="15">
        <v>16118485</v>
      </c>
      <c r="Z17" s="15">
        <v>17785985</v>
      </c>
      <c r="AA17" s="15">
        <v>18313676</v>
      </c>
      <c r="AB17" s="93">
        <v>18096700</v>
      </c>
      <c r="AC17" s="93">
        <v>19588693</v>
      </c>
      <c r="AD17" s="93">
        <v>20295288</v>
      </c>
    </row>
    <row r="18" spans="2:30">
      <c r="B18" s="55" t="s">
        <v>22</v>
      </c>
      <c r="C18" s="55" t="s">
        <v>67</v>
      </c>
      <c r="D18" s="56"/>
      <c r="E18" s="56"/>
      <c r="F18" s="37" t="s">
        <v>16</v>
      </c>
      <c r="G18" s="37" t="s">
        <v>16</v>
      </c>
      <c r="H18" s="37" t="s">
        <v>16</v>
      </c>
      <c r="I18" s="37" t="s">
        <v>16</v>
      </c>
      <c r="J18" s="14">
        <f t="shared" ref="J18:P18" si="12">J17/F17-1</f>
        <v>9.7693648408434974E-2</v>
      </c>
      <c r="K18" s="14">
        <f t="shared" si="12"/>
        <v>0.21025449605713686</v>
      </c>
      <c r="L18" s="14">
        <f t="shared" si="12"/>
        <v>0.29456645777973001</v>
      </c>
      <c r="M18" s="14">
        <f t="shared" si="12"/>
        <v>0.31020012101507666</v>
      </c>
      <c r="N18" s="14">
        <f t="shared" si="12"/>
        <v>0.28465604512794829</v>
      </c>
      <c r="O18" s="14">
        <f t="shared" si="12"/>
        <v>0.28249636647706033</v>
      </c>
      <c r="P18" s="14">
        <f t="shared" si="12"/>
        <v>0.23455457058643248</v>
      </c>
      <c r="Q18" s="14">
        <f t="shared" ref="Q18:V18" si="13">Q17/M17-1</f>
        <v>0.24691850870640364</v>
      </c>
      <c r="R18" s="14">
        <f t="shared" si="13"/>
        <v>0.21404789041450445</v>
      </c>
      <c r="S18" s="14">
        <f t="shared" si="13"/>
        <v>0.20558161528800167</v>
      </c>
      <c r="T18" s="14">
        <f t="shared" si="13"/>
        <v>0.21136435275823184</v>
      </c>
      <c r="U18" s="14">
        <f t="shared" si="13"/>
        <v>0.19847095303940487</v>
      </c>
      <c r="V18" s="14">
        <f t="shared" si="13"/>
        <v>0.24924425056119337</v>
      </c>
      <c r="W18" s="14">
        <f t="shared" ref="W18:AD18" si="14">W17/S17-1</f>
        <v>0.28185835953890215</v>
      </c>
      <c r="X18" s="14">
        <f t="shared" si="14"/>
        <v>0.28294427014588019</v>
      </c>
      <c r="Y18" s="14">
        <f t="shared" si="14"/>
        <v>0.208139684268138</v>
      </c>
      <c r="Z18" s="14">
        <f t="shared" si="14"/>
        <v>0.20068113362864559</v>
      </c>
      <c r="AA18" s="14">
        <f t="shared" si="14"/>
        <v>0.17086603103086428</v>
      </c>
      <c r="AB18" s="94">
        <f t="shared" si="14"/>
        <v>9.370407758278021E-2</v>
      </c>
      <c r="AC18" s="94">
        <f t="shared" si="14"/>
        <v>0.2152936829981229</v>
      </c>
      <c r="AD18" s="94">
        <f t="shared" si="14"/>
        <v>0.1410831618265731</v>
      </c>
    </row>
    <row r="19" spans="2:30">
      <c r="AD19" s="89"/>
    </row>
    <row r="20" spans="2:30">
      <c r="B20" s="9" t="s">
        <v>29</v>
      </c>
      <c r="C20" s="9" t="s">
        <v>39</v>
      </c>
      <c r="D20" s="48" t="s">
        <v>49</v>
      </c>
      <c r="E20" s="48" t="str">
        <f>E8</f>
        <v>Thousand yen</v>
      </c>
      <c r="AD20" s="89"/>
    </row>
    <row r="21" spans="2:30">
      <c r="B21" s="17" t="s">
        <v>23</v>
      </c>
      <c r="C21" s="17" t="s">
        <v>40</v>
      </c>
      <c r="D21" s="50"/>
      <c r="E21" s="50"/>
      <c r="F21" s="17"/>
      <c r="G21" s="17"/>
      <c r="H21" s="17"/>
      <c r="I21" s="17"/>
      <c r="J21" s="17"/>
      <c r="K21" s="17"/>
      <c r="L21" s="17"/>
      <c r="M21" s="17"/>
      <c r="N21" s="17"/>
      <c r="O21" s="17"/>
      <c r="P21" s="17"/>
      <c r="Q21" s="17"/>
      <c r="R21" s="17"/>
      <c r="S21" s="17"/>
      <c r="T21" s="17"/>
      <c r="U21" s="17"/>
      <c r="V21" s="17"/>
      <c r="W21" s="17"/>
      <c r="X21" s="17"/>
      <c r="Y21" s="17"/>
      <c r="Z21" s="17"/>
      <c r="AA21" s="17"/>
      <c r="AB21" s="95"/>
      <c r="AC21" s="95"/>
      <c r="AD21" s="95"/>
    </row>
    <row r="22" spans="2:30">
      <c r="B22" s="51" t="s">
        <v>26</v>
      </c>
      <c r="C22" s="51" t="s">
        <v>41</v>
      </c>
      <c r="D22" s="52"/>
      <c r="E22" s="52"/>
      <c r="F22" s="15">
        <v>4737738</v>
      </c>
      <c r="G22" s="15">
        <v>4534641</v>
      </c>
      <c r="H22" s="15">
        <v>4594056</v>
      </c>
      <c r="I22" s="15">
        <v>4945270</v>
      </c>
      <c r="J22" s="15">
        <v>5363714</v>
      </c>
      <c r="K22" s="15">
        <v>5494605</v>
      </c>
      <c r="L22" s="15">
        <v>5950927</v>
      </c>
      <c r="M22" s="15">
        <v>6228374</v>
      </c>
      <c r="N22" s="15">
        <v>7122180</v>
      </c>
      <c r="O22" s="15">
        <v>7334275</v>
      </c>
      <c r="P22" s="15">
        <v>7997876</v>
      </c>
      <c r="Q22" s="15">
        <v>8358475</v>
      </c>
      <c r="R22" s="15">
        <v>8866543</v>
      </c>
      <c r="S22" s="15">
        <v>9084999</v>
      </c>
      <c r="T22" s="15">
        <v>9895055</v>
      </c>
      <c r="U22" s="15">
        <v>10131480</v>
      </c>
      <c r="V22" s="15">
        <v>11215710</v>
      </c>
      <c r="W22" s="15">
        <v>11854364</v>
      </c>
      <c r="X22" s="15">
        <v>12722247</v>
      </c>
      <c r="Y22" s="15">
        <v>12121072</v>
      </c>
      <c r="Z22" s="15">
        <v>13468071</v>
      </c>
      <c r="AA22" s="15">
        <v>13773292</v>
      </c>
      <c r="AB22" s="93">
        <v>13774741</v>
      </c>
      <c r="AC22" s="93">
        <v>14910917</v>
      </c>
      <c r="AD22" s="93">
        <v>15247395</v>
      </c>
    </row>
    <row r="23" spans="2:30">
      <c r="B23" s="57" t="s">
        <v>27</v>
      </c>
      <c r="C23" s="57" t="s">
        <v>67</v>
      </c>
      <c r="D23" s="52"/>
      <c r="E23" s="52"/>
      <c r="F23" s="16" t="s">
        <v>97</v>
      </c>
      <c r="G23" s="16" t="s">
        <v>97</v>
      </c>
      <c r="H23" s="16" t="s">
        <v>97</v>
      </c>
      <c r="I23" s="16" t="s">
        <v>97</v>
      </c>
      <c r="J23" s="13">
        <f t="shared" ref="J23:Q23" si="15">J22/F22-1</f>
        <v>0.13212549955274011</v>
      </c>
      <c r="K23" s="13">
        <f t="shared" si="15"/>
        <v>0.21169569983599579</v>
      </c>
      <c r="L23" s="13">
        <f t="shared" si="15"/>
        <v>0.2953536047449139</v>
      </c>
      <c r="M23" s="13">
        <f t="shared" si="15"/>
        <v>0.25946085855777334</v>
      </c>
      <c r="N23" s="13">
        <f t="shared" si="15"/>
        <v>0.32784484780508438</v>
      </c>
      <c r="O23" s="13">
        <f t="shared" si="15"/>
        <v>0.33481387652069627</v>
      </c>
      <c r="P23" s="13">
        <f t="shared" si="15"/>
        <v>0.34397145184271283</v>
      </c>
      <c r="Q23" s="13">
        <f t="shared" si="15"/>
        <v>0.34199953310446674</v>
      </c>
      <c r="R23" s="13">
        <f t="shared" ref="R23:W23" si="16">R22/N22-1</f>
        <v>0.24491981387721173</v>
      </c>
      <c r="S23" s="13">
        <f t="shared" si="16"/>
        <v>0.23870443908907157</v>
      </c>
      <c r="T23" s="13">
        <f t="shared" si="16"/>
        <v>0.23721035434907978</v>
      </c>
      <c r="U23" s="13">
        <f t="shared" si="16"/>
        <v>0.21212063205309573</v>
      </c>
      <c r="V23" s="13">
        <f t="shared" si="16"/>
        <v>0.26494734193473146</v>
      </c>
      <c r="W23" s="13">
        <f t="shared" si="16"/>
        <v>0.30482832194037668</v>
      </c>
      <c r="X23" s="13">
        <f t="shared" ref="X23:AD23" si="17">X22/T22-1</f>
        <v>0.28571766402511156</v>
      </c>
      <c r="Y23" s="13">
        <f t="shared" si="17"/>
        <v>0.19637723215166991</v>
      </c>
      <c r="Z23" s="13">
        <f t="shared" si="17"/>
        <v>0.20082197203743668</v>
      </c>
      <c r="AA23" s="13">
        <f t="shared" si="17"/>
        <v>0.16187523851975527</v>
      </c>
      <c r="AB23" s="92">
        <f t="shared" si="17"/>
        <v>8.272862490407551E-2</v>
      </c>
      <c r="AC23" s="92">
        <f t="shared" si="17"/>
        <v>0.23016487320593426</v>
      </c>
      <c r="AD23" s="92">
        <f t="shared" si="17"/>
        <v>0.13211424264098404</v>
      </c>
    </row>
    <row r="24" spans="2:30">
      <c r="B24" s="51" t="s">
        <v>28</v>
      </c>
      <c r="C24" s="51" t="str">
        <f>C29</f>
        <v>Operating Profit</v>
      </c>
      <c r="D24" s="52"/>
      <c r="E24" s="52"/>
      <c r="F24" s="15">
        <v>2428285</v>
      </c>
      <c r="G24" s="15">
        <v>2296326</v>
      </c>
      <c r="H24" s="15">
        <v>2627619</v>
      </c>
      <c r="I24" s="15">
        <v>2679522</v>
      </c>
      <c r="J24" s="15">
        <v>2502263</v>
      </c>
      <c r="K24" s="15">
        <v>2878048</v>
      </c>
      <c r="L24" s="15">
        <v>3267517</v>
      </c>
      <c r="M24" s="15">
        <v>2933404</v>
      </c>
      <c r="N24" s="15">
        <v>3411105</v>
      </c>
      <c r="O24" s="15">
        <v>3804555</v>
      </c>
      <c r="P24" s="15">
        <v>3830910</v>
      </c>
      <c r="Q24" s="15">
        <v>3378221</v>
      </c>
      <c r="R24" s="15">
        <v>4260112</v>
      </c>
      <c r="S24" s="15">
        <v>4542934</v>
      </c>
      <c r="T24" s="15">
        <v>4721637</v>
      </c>
      <c r="U24" s="15">
        <v>4014779</v>
      </c>
      <c r="V24" s="15">
        <v>5282917</v>
      </c>
      <c r="W24" s="15">
        <v>5058919</v>
      </c>
      <c r="X24" s="15">
        <v>5671124</v>
      </c>
      <c r="Y24" s="15">
        <v>5088362</v>
      </c>
      <c r="Z24" s="15">
        <v>5951048</v>
      </c>
      <c r="AA24" s="15">
        <v>6564917</v>
      </c>
      <c r="AB24" s="93">
        <v>6622872</v>
      </c>
      <c r="AC24" s="93">
        <v>6075560</v>
      </c>
      <c r="AD24" s="93">
        <v>7109239</v>
      </c>
    </row>
    <row r="25" spans="2:30">
      <c r="B25" s="57" t="s">
        <v>22</v>
      </c>
      <c r="C25" s="57" t="s">
        <v>67</v>
      </c>
      <c r="D25" s="52"/>
      <c r="E25" s="52"/>
      <c r="F25" s="16" t="s">
        <v>97</v>
      </c>
      <c r="G25" s="16" t="s">
        <v>97</v>
      </c>
      <c r="H25" s="16" t="s">
        <v>97</v>
      </c>
      <c r="I25" s="16" t="s">
        <v>97</v>
      </c>
      <c r="J25" s="13">
        <f t="shared" ref="J25" si="18">J24/F24-1</f>
        <v>3.0465122504154118E-2</v>
      </c>
      <c r="K25" s="13">
        <f t="shared" ref="K25" si="19">K24/G24-1</f>
        <v>0.25332727147626244</v>
      </c>
      <c r="L25" s="13">
        <f t="shared" ref="L25" si="20">L24/H24-1</f>
        <v>0.24352769560579368</v>
      </c>
      <c r="M25" s="13">
        <f>M24/I24-1</f>
        <v>9.4748988812183743E-2</v>
      </c>
      <c r="N25" s="13">
        <f t="shared" ref="N25" si="21">N24/J24-1</f>
        <v>0.36320802409658781</v>
      </c>
      <c r="O25" s="13">
        <f t="shared" ref="O25" si="22">O24/K24-1</f>
        <v>0.32192201102969786</v>
      </c>
      <c r="P25" s="13">
        <f t="shared" ref="P25:U25" si="23">P24/L24-1</f>
        <v>0.17242236230140495</v>
      </c>
      <c r="Q25" s="13">
        <f t="shared" si="23"/>
        <v>0.1516385059814469</v>
      </c>
      <c r="R25" s="13">
        <f t="shared" si="23"/>
        <v>0.24889500616369187</v>
      </c>
      <c r="S25" s="13">
        <f t="shared" si="23"/>
        <v>0.19407762537274409</v>
      </c>
      <c r="T25" s="13">
        <f t="shared" si="23"/>
        <v>0.23251055232307727</v>
      </c>
      <c r="U25" s="13">
        <f t="shared" si="23"/>
        <v>0.18842994582059602</v>
      </c>
      <c r="V25" s="13">
        <f>V24/R24-1</f>
        <v>0.24008875822983056</v>
      </c>
      <c r="W25" s="13">
        <f>W24/S24-1</f>
        <v>0.11357968220537651</v>
      </c>
      <c r="X25" s="13">
        <f>X24/T24-1</f>
        <v>0.20109275660115333</v>
      </c>
      <c r="Y25" s="13">
        <f>Y24/U24-1</f>
        <v>0.26740774523329924</v>
      </c>
      <c r="Z25" s="13">
        <f>Z24/V24-1</f>
        <v>0.12647009218581329</v>
      </c>
      <c r="AA25" s="13">
        <f t="shared" ref="AA25" si="24">AA24/W24-1</f>
        <v>0.29769166100504862</v>
      </c>
      <c r="AB25" s="92">
        <f>AB24/X24-1</f>
        <v>0.16782352140422252</v>
      </c>
      <c r="AC25" s="92">
        <f>AC24/Y24-1</f>
        <v>0.19401096069815793</v>
      </c>
      <c r="AD25" s="92">
        <f>AD24/Z24-1</f>
        <v>0.19461967035049965</v>
      </c>
    </row>
    <row r="26" spans="2:30">
      <c r="B26" s="18" t="s">
        <v>24</v>
      </c>
      <c r="C26" s="18" t="s">
        <v>42</v>
      </c>
      <c r="D26" s="58"/>
      <c r="E26" s="58"/>
      <c r="F26" s="18"/>
      <c r="G26" s="18"/>
      <c r="H26" s="18"/>
      <c r="I26" s="18"/>
      <c r="J26" s="18"/>
      <c r="K26" s="18"/>
      <c r="L26" s="18"/>
      <c r="M26" s="18"/>
      <c r="N26" s="18"/>
      <c r="O26" s="18"/>
      <c r="P26" s="18"/>
      <c r="Q26" s="18"/>
      <c r="R26" s="18"/>
      <c r="S26" s="18"/>
      <c r="T26" s="18"/>
      <c r="U26" s="18"/>
      <c r="V26" s="18"/>
      <c r="W26" s="18"/>
      <c r="X26" s="18"/>
      <c r="Y26" s="18"/>
      <c r="Z26" s="18"/>
      <c r="AA26" s="18"/>
      <c r="AB26" s="96"/>
      <c r="AC26" s="96"/>
      <c r="AD26" s="96"/>
    </row>
    <row r="27" spans="2:30">
      <c r="B27" s="51" t="s">
        <v>26</v>
      </c>
      <c r="C27" s="51" t="s">
        <v>41</v>
      </c>
      <c r="D27" s="52"/>
      <c r="E27" s="52"/>
      <c r="F27" s="15">
        <v>2014326</v>
      </c>
      <c r="G27" s="15">
        <v>1819277</v>
      </c>
      <c r="H27" s="15">
        <v>1911176</v>
      </c>
      <c r="I27" s="15">
        <v>1733327</v>
      </c>
      <c r="J27" s="15">
        <v>2102490</v>
      </c>
      <c r="K27" s="15">
        <v>2261738</v>
      </c>
      <c r="L27" s="15">
        <v>2503917</v>
      </c>
      <c r="M27" s="15">
        <v>2548024</v>
      </c>
      <c r="N27" s="15">
        <v>2483398</v>
      </c>
      <c r="O27" s="15">
        <v>2609322</v>
      </c>
      <c r="P27" s="15">
        <v>2465705</v>
      </c>
      <c r="Q27" s="15">
        <v>2593026</v>
      </c>
      <c r="R27" s="15">
        <v>2772849</v>
      </c>
      <c r="S27" s="15">
        <v>2896279</v>
      </c>
      <c r="T27" s="15">
        <v>2745388</v>
      </c>
      <c r="U27" s="15">
        <v>2987667</v>
      </c>
      <c r="V27" s="15">
        <v>3356203</v>
      </c>
      <c r="W27" s="15">
        <v>3523215</v>
      </c>
      <c r="X27" s="15">
        <v>3513771</v>
      </c>
      <c r="Y27" s="15">
        <v>3695493</v>
      </c>
      <c r="Z27" s="15">
        <v>4018390</v>
      </c>
      <c r="AA27" s="15">
        <v>4198409</v>
      </c>
      <c r="AB27" s="93">
        <v>3981597</v>
      </c>
      <c r="AC27" s="93">
        <v>4263959</v>
      </c>
      <c r="AD27" s="93">
        <v>4660894</v>
      </c>
    </row>
    <row r="28" spans="2:30">
      <c r="B28" s="57" t="s">
        <v>27</v>
      </c>
      <c r="C28" s="57" t="s">
        <v>67</v>
      </c>
      <c r="D28" s="52"/>
      <c r="E28" s="52"/>
      <c r="F28" s="16" t="s">
        <v>97</v>
      </c>
      <c r="G28" s="16" t="s">
        <v>97</v>
      </c>
      <c r="H28" s="16" t="s">
        <v>97</v>
      </c>
      <c r="I28" s="16" t="s">
        <v>97</v>
      </c>
      <c r="J28" s="13">
        <f t="shared" ref="J28" si="25">J27/F27-1</f>
        <v>4.3768486332401046E-2</v>
      </c>
      <c r="K28" s="13">
        <f t="shared" ref="K28" si="26">K27/G27-1</f>
        <v>0.24320705423088396</v>
      </c>
      <c r="L28" s="13">
        <f t="shared" ref="L28" si="27">L27/H27-1</f>
        <v>0.31014464392604335</v>
      </c>
      <c r="M28" s="13">
        <f>M27/I27-1</f>
        <v>0.47001921737790964</v>
      </c>
      <c r="N28" s="13">
        <f t="shared" ref="N28" si="28">N27/J27-1</f>
        <v>0.18116994611151549</v>
      </c>
      <c r="O28" s="13">
        <f t="shared" ref="O28" si="29">O27/K27-1</f>
        <v>0.15368004605307961</v>
      </c>
      <c r="P28" s="13">
        <f t="shared" ref="P28:W28" si="30">P27/L27-1</f>
        <v>-1.5260889238740694E-2</v>
      </c>
      <c r="Q28" s="13">
        <f t="shared" si="30"/>
        <v>1.7661529090777783E-2</v>
      </c>
      <c r="R28" s="13">
        <f t="shared" si="30"/>
        <v>0.11655441455618476</v>
      </c>
      <c r="S28" s="13">
        <f t="shared" si="30"/>
        <v>0.10997377862908442</v>
      </c>
      <c r="T28" s="13">
        <f t="shared" si="30"/>
        <v>0.1134292220683335</v>
      </c>
      <c r="U28" s="13">
        <f t="shared" si="30"/>
        <v>0.15219322906904909</v>
      </c>
      <c r="V28" s="13">
        <f t="shared" si="30"/>
        <v>0.21038073115413058</v>
      </c>
      <c r="W28" s="13">
        <f t="shared" si="30"/>
        <v>0.21646257145806747</v>
      </c>
      <c r="X28" s="13">
        <f t="shared" ref="X28:AD28" si="31">X27/T27-1</f>
        <v>0.27988138652897154</v>
      </c>
      <c r="Y28" s="13">
        <f t="shared" si="31"/>
        <v>0.23691596151779959</v>
      </c>
      <c r="Z28" s="13">
        <f t="shared" si="31"/>
        <v>0.19730242777329021</v>
      </c>
      <c r="AA28" s="13">
        <f t="shared" si="31"/>
        <v>0.19164144112692516</v>
      </c>
      <c r="AB28" s="92">
        <f t="shared" si="31"/>
        <v>0.13314071975663744</v>
      </c>
      <c r="AC28" s="92">
        <f t="shared" si="31"/>
        <v>0.15382683717706946</v>
      </c>
      <c r="AD28" s="92">
        <f t="shared" si="31"/>
        <v>0.15989090157998609</v>
      </c>
    </row>
    <row r="29" spans="2:30">
      <c r="B29" s="51" t="s">
        <v>28</v>
      </c>
      <c r="C29" s="51" t="str">
        <f>C34</f>
        <v>Operating Profit</v>
      </c>
      <c r="D29" s="52"/>
      <c r="E29" s="52"/>
      <c r="F29" s="15">
        <v>645908</v>
      </c>
      <c r="G29" s="15">
        <v>342070</v>
      </c>
      <c r="H29" s="15">
        <v>489890</v>
      </c>
      <c r="I29" s="15">
        <v>494690</v>
      </c>
      <c r="J29" s="15">
        <v>336618</v>
      </c>
      <c r="K29" s="15">
        <v>493051</v>
      </c>
      <c r="L29" s="15">
        <v>507564</v>
      </c>
      <c r="M29" s="15">
        <v>462573</v>
      </c>
      <c r="N29" s="15">
        <v>489533</v>
      </c>
      <c r="O29" s="15">
        <v>670847</v>
      </c>
      <c r="P29" s="15">
        <v>528740</v>
      </c>
      <c r="Q29" s="15">
        <v>404060</v>
      </c>
      <c r="R29" s="15">
        <v>630956</v>
      </c>
      <c r="S29" s="15">
        <v>817587</v>
      </c>
      <c r="T29" s="15">
        <v>612464</v>
      </c>
      <c r="U29" s="15">
        <v>405689</v>
      </c>
      <c r="V29" s="15">
        <v>615450</v>
      </c>
      <c r="W29" s="15">
        <v>864352</v>
      </c>
      <c r="X29" s="15">
        <v>790783</v>
      </c>
      <c r="Y29" s="15">
        <v>481065</v>
      </c>
      <c r="Z29" s="15">
        <v>800493</v>
      </c>
      <c r="AA29" s="15">
        <v>1242938</v>
      </c>
      <c r="AB29" s="93">
        <v>1208851</v>
      </c>
      <c r="AC29" s="93">
        <v>852331</v>
      </c>
      <c r="AD29" s="93">
        <v>1279724</v>
      </c>
    </row>
    <row r="30" spans="2:30">
      <c r="B30" s="57" t="s">
        <v>22</v>
      </c>
      <c r="C30" s="57" t="s">
        <v>67</v>
      </c>
      <c r="D30" s="52"/>
      <c r="E30" s="52"/>
      <c r="F30" s="16" t="s">
        <v>97</v>
      </c>
      <c r="G30" s="16" t="s">
        <v>97</v>
      </c>
      <c r="H30" s="16" t="s">
        <v>97</v>
      </c>
      <c r="I30" s="16" t="s">
        <v>97</v>
      </c>
      <c r="J30" s="13">
        <f t="shared" ref="J30" si="32">J29/F29-1</f>
        <v>-0.47884528446775698</v>
      </c>
      <c r="K30" s="13">
        <f t="shared" ref="K30" si="33">K29/G29-1</f>
        <v>0.44137457245593015</v>
      </c>
      <c r="L30" s="13">
        <f t="shared" ref="L30" si="34">L29/H29-1</f>
        <v>3.6077486782747137E-2</v>
      </c>
      <c r="M30" s="13">
        <f>M29/I29-1</f>
        <v>-6.4923487436576388E-2</v>
      </c>
      <c r="N30" s="13">
        <f t="shared" ref="N30" si="35">N29/J29-1</f>
        <v>0.454268636852456</v>
      </c>
      <c r="O30" s="13">
        <f t="shared" ref="O30" si="36">O29/K29-1</f>
        <v>0.36060366980292091</v>
      </c>
      <c r="P30" s="13">
        <f t="shared" ref="P30:W30" si="37">P29/L29-1</f>
        <v>4.1720847026187835E-2</v>
      </c>
      <c r="Q30" s="13">
        <f t="shared" si="37"/>
        <v>-0.12649462895586205</v>
      </c>
      <c r="R30" s="13">
        <f t="shared" si="37"/>
        <v>0.28889370073110499</v>
      </c>
      <c r="S30" s="13">
        <f t="shared" si="37"/>
        <v>0.21873840085742358</v>
      </c>
      <c r="T30" s="13">
        <f t="shared" si="37"/>
        <v>0.15834625713961503</v>
      </c>
      <c r="U30" s="13">
        <f t="shared" si="37"/>
        <v>4.0315794683958295E-3</v>
      </c>
      <c r="V30" s="13">
        <f t="shared" si="37"/>
        <v>-2.4575406208990791E-2</v>
      </c>
      <c r="W30" s="13">
        <f t="shared" si="37"/>
        <v>5.7198805754005377E-2</v>
      </c>
      <c r="X30" s="13">
        <f t="shared" ref="X30:AD30" si="38">X29/T29-1</f>
        <v>0.29115017372449636</v>
      </c>
      <c r="Y30" s="13">
        <f t="shared" si="38"/>
        <v>0.18579749512557653</v>
      </c>
      <c r="Z30" s="13">
        <f t="shared" si="38"/>
        <v>0.30066292956373375</v>
      </c>
      <c r="AA30" s="13">
        <f t="shared" si="38"/>
        <v>0.43799979637925279</v>
      </c>
      <c r="AB30" s="92">
        <f t="shared" si="38"/>
        <v>0.52867600846249863</v>
      </c>
      <c r="AC30" s="92">
        <f t="shared" si="38"/>
        <v>0.77175849417438402</v>
      </c>
      <c r="AD30" s="92">
        <f t="shared" si="38"/>
        <v>0.59866981972359534</v>
      </c>
    </row>
    <row r="31" spans="2:30">
      <c r="B31" s="18" t="s">
        <v>25</v>
      </c>
      <c r="C31" s="18" t="s">
        <v>43</v>
      </c>
      <c r="D31" s="58"/>
      <c r="E31" s="58"/>
      <c r="F31" s="18"/>
      <c r="G31" s="18"/>
      <c r="H31" s="18"/>
      <c r="I31" s="18"/>
      <c r="J31" s="18"/>
      <c r="K31" s="18"/>
      <c r="L31" s="18"/>
      <c r="M31" s="18"/>
      <c r="N31" s="18"/>
      <c r="O31" s="18"/>
      <c r="P31" s="18"/>
      <c r="Q31" s="18"/>
      <c r="R31" s="18"/>
      <c r="S31" s="18"/>
      <c r="T31" s="18"/>
      <c r="U31" s="18"/>
      <c r="V31" s="18"/>
      <c r="W31" s="18"/>
      <c r="X31" s="18"/>
      <c r="Y31" s="18"/>
      <c r="Z31" s="18"/>
      <c r="AA31" s="18"/>
      <c r="AB31" s="96"/>
      <c r="AC31" s="96"/>
      <c r="AD31" s="96"/>
    </row>
    <row r="32" spans="2:30">
      <c r="B32" s="51" t="s">
        <v>26</v>
      </c>
      <c r="C32" s="51" t="s">
        <v>41</v>
      </c>
      <c r="D32" s="52"/>
      <c r="E32" s="52"/>
      <c r="F32" s="15">
        <v>174199</v>
      </c>
      <c r="G32" s="15">
        <v>166850</v>
      </c>
      <c r="H32" s="15">
        <v>156427</v>
      </c>
      <c r="I32" s="15">
        <v>135430</v>
      </c>
      <c r="J32" s="15">
        <v>139243</v>
      </c>
      <c r="K32" s="15">
        <v>138076</v>
      </c>
      <c r="L32" s="15">
        <v>171250</v>
      </c>
      <c r="M32" s="15">
        <v>153455</v>
      </c>
      <c r="N32" s="15">
        <v>163822</v>
      </c>
      <c r="O32" s="15">
        <v>180146</v>
      </c>
      <c r="P32" s="15">
        <v>187958</v>
      </c>
      <c r="Q32" s="15">
        <v>185935</v>
      </c>
      <c r="R32" s="15">
        <v>225809</v>
      </c>
      <c r="S32" s="15">
        <v>231233</v>
      </c>
      <c r="T32" s="15">
        <v>259825</v>
      </c>
      <c r="U32" s="15">
        <v>225836</v>
      </c>
      <c r="V32" s="15">
        <v>246279</v>
      </c>
      <c r="W32" s="15">
        <v>268886</v>
      </c>
      <c r="X32" s="15">
        <v>317758</v>
      </c>
      <c r="Y32" s="15">
        <v>316615</v>
      </c>
      <c r="Z32" s="15">
        <v>324006</v>
      </c>
      <c r="AA32" s="15">
        <v>369600</v>
      </c>
      <c r="AB32" s="93">
        <v>370319</v>
      </c>
      <c r="AC32" s="93">
        <v>445158</v>
      </c>
      <c r="AD32" s="93">
        <v>436758</v>
      </c>
    </row>
    <row r="33" spans="2:30">
      <c r="B33" s="57" t="s">
        <v>27</v>
      </c>
      <c r="C33" s="57" t="s">
        <v>67</v>
      </c>
      <c r="D33" s="52"/>
      <c r="E33" s="52"/>
      <c r="F33" s="16" t="s">
        <v>97</v>
      </c>
      <c r="G33" s="16" t="s">
        <v>97</v>
      </c>
      <c r="H33" s="16" t="s">
        <v>97</v>
      </c>
      <c r="I33" s="16" t="s">
        <v>97</v>
      </c>
      <c r="J33" s="13">
        <f t="shared" ref="J33" si="39">J32/F32-1</f>
        <v>-0.20066705319777955</v>
      </c>
      <c r="K33" s="13">
        <f t="shared" ref="K33" si="40">K32/G32-1</f>
        <v>-0.17245430026970332</v>
      </c>
      <c r="L33" s="13">
        <f t="shared" ref="L33" si="41">L32/H32-1</f>
        <v>9.4759856035083523E-2</v>
      </c>
      <c r="M33" s="13">
        <f>M32/I32-1</f>
        <v>0.13309458760983528</v>
      </c>
      <c r="N33" s="13">
        <f t="shared" ref="N33" si="42">N32/J32-1</f>
        <v>0.17651874780060761</v>
      </c>
      <c r="O33" s="13">
        <f t="shared" ref="O33" si="43">O32/K32-1</f>
        <v>0.30468727367536719</v>
      </c>
      <c r="P33" s="13">
        <f t="shared" ref="P33:W33" si="44">P32/L32-1</f>
        <v>9.7564963503649738E-2</v>
      </c>
      <c r="Q33" s="13">
        <f t="shared" si="44"/>
        <v>0.21165814082304268</v>
      </c>
      <c r="R33" s="13">
        <f t="shared" si="44"/>
        <v>0.37838019313645299</v>
      </c>
      <c r="S33" s="13">
        <f t="shared" si="44"/>
        <v>0.28358664638681952</v>
      </c>
      <c r="T33" s="13">
        <f t="shared" si="44"/>
        <v>0.38235669670883921</v>
      </c>
      <c r="U33" s="13">
        <f t="shared" si="44"/>
        <v>0.21459649877645415</v>
      </c>
      <c r="V33" s="13">
        <f t="shared" si="44"/>
        <v>9.0651834072158266E-2</v>
      </c>
      <c r="W33" s="13">
        <f t="shared" si="44"/>
        <v>0.16283575441221632</v>
      </c>
      <c r="X33" s="13">
        <f t="shared" ref="X33:AD33" si="45">X32/T32-1</f>
        <v>0.22296930626383138</v>
      </c>
      <c r="Y33" s="13">
        <f t="shared" si="45"/>
        <v>0.40196868524061702</v>
      </c>
      <c r="Z33" s="13">
        <f t="shared" si="45"/>
        <v>0.31560547184290977</v>
      </c>
      <c r="AA33" s="13">
        <f t="shared" si="45"/>
        <v>0.37456022254784549</v>
      </c>
      <c r="AB33" s="92">
        <f t="shared" si="45"/>
        <v>0.16541204312715974</v>
      </c>
      <c r="AC33" s="92">
        <f t="shared" si="45"/>
        <v>0.40599150387694838</v>
      </c>
      <c r="AD33" s="92">
        <f t="shared" si="45"/>
        <v>0.34799355567489498</v>
      </c>
    </row>
    <row r="34" spans="2:30">
      <c r="B34" s="51" t="s">
        <v>28</v>
      </c>
      <c r="C34" s="51" t="str">
        <f>C39</f>
        <v>Operating Profit</v>
      </c>
      <c r="D34" s="52"/>
      <c r="E34" s="52"/>
      <c r="F34" s="15">
        <v>3337</v>
      </c>
      <c r="G34" s="15">
        <v>70571</v>
      </c>
      <c r="H34" s="15">
        <v>46103</v>
      </c>
      <c r="I34" s="15">
        <v>-9619</v>
      </c>
      <c r="J34" s="15">
        <v>-1954</v>
      </c>
      <c r="K34" s="15">
        <v>40576</v>
      </c>
      <c r="L34" s="15">
        <v>41345</v>
      </c>
      <c r="M34" s="15">
        <v>-2471</v>
      </c>
      <c r="N34" s="15">
        <v>20014</v>
      </c>
      <c r="O34" s="15">
        <v>38328</v>
      </c>
      <c r="P34" s="15">
        <v>28640</v>
      </c>
      <c r="Q34" s="15">
        <v>-193868</v>
      </c>
      <c r="R34" s="15">
        <v>51297</v>
      </c>
      <c r="S34" s="15">
        <v>49192</v>
      </c>
      <c r="T34" s="15">
        <v>70144</v>
      </c>
      <c r="U34" s="15">
        <v>3829</v>
      </c>
      <c r="V34" s="15">
        <v>41202</v>
      </c>
      <c r="W34" s="15">
        <v>72739</v>
      </c>
      <c r="X34" s="15">
        <v>93207</v>
      </c>
      <c r="Y34" s="15">
        <v>81694</v>
      </c>
      <c r="Z34" s="15">
        <v>92414</v>
      </c>
      <c r="AA34" s="15">
        <v>92397</v>
      </c>
      <c r="AB34" s="93">
        <v>93481</v>
      </c>
      <c r="AC34" s="93">
        <v>95384</v>
      </c>
      <c r="AD34" s="93">
        <v>99192</v>
      </c>
    </row>
    <row r="35" spans="2:30">
      <c r="B35" s="57" t="s">
        <v>22</v>
      </c>
      <c r="C35" s="57" t="s">
        <v>67</v>
      </c>
      <c r="D35" s="52"/>
      <c r="E35" s="52"/>
      <c r="F35" s="16" t="s">
        <v>97</v>
      </c>
      <c r="G35" s="16" t="s">
        <v>97</v>
      </c>
      <c r="H35" s="16" t="s">
        <v>97</v>
      </c>
      <c r="I35" s="16" t="s">
        <v>97</v>
      </c>
      <c r="J35" s="16" t="s">
        <v>81</v>
      </c>
      <c r="K35" s="13">
        <f>K34/G34-1</f>
        <v>-0.42503294554420368</v>
      </c>
      <c r="L35" s="13">
        <f>L34/H34-1</f>
        <v>-0.1032036960718391</v>
      </c>
      <c r="M35" s="16" t="s">
        <v>16</v>
      </c>
      <c r="N35" s="16" t="s">
        <v>81</v>
      </c>
      <c r="O35" s="13">
        <f>O34/K34-1</f>
        <v>-5.5402208201892789E-2</v>
      </c>
      <c r="P35" s="13">
        <f>P34/L34-1</f>
        <v>-0.30729229652920542</v>
      </c>
      <c r="Q35" s="16" t="s">
        <v>81</v>
      </c>
      <c r="R35" s="13">
        <f>R34/N34-1</f>
        <v>1.5630558608973719</v>
      </c>
      <c r="S35" s="13">
        <f>S34/O34-1</f>
        <v>0.28344813191400542</v>
      </c>
      <c r="T35" s="13">
        <f>T34/P34-1</f>
        <v>1.4491620111731844</v>
      </c>
      <c r="U35" s="10" t="s">
        <v>135</v>
      </c>
      <c r="V35" s="13">
        <f>V34/R34-1</f>
        <v>-0.19679513421837536</v>
      </c>
      <c r="W35" s="13">
        <f>W34/S34-1</f>
        <v>0.47867539437306883</v>
      </c>
      <c r="X35" s="13">
        <f>X34/T34-1</f>
        <v>0.32879505018248167</v>
      </c>
      <c r="Y35" s="13">
        <f>Y34/U34-1</f>
        <v>20.335596761556541</v>
      </c>
      <c r="Z35" s="13">
        <f>Z34/V34-1</f>
        <v>1.2429493713897384</v>
      </c>
      <c r="AA35" s="13">
        <f t="shared" ref="AA35" si="46">AA34/W34-1</f>
        <v>0.27025392155514916</v>
      </c>
      <c r="AB35" s="92">
        <f>AB34/X34-1</f>
        <v>2.9396933706695716E-3</v>
      </c>
      <c r="AC35" s="92">
        <f>AC34/Y34-1</f>
        <v>0.16757656621049288</v>
      </c>
      <c r="AD35" s="92">
        <f>AD34/Z34-1</f>
        <v>7.3343865648062057E-2</v>
      </c>
    </row>
    <row r="36" spans="2:30">
      <c r="B36" s="18" t="s">
        <v>31</v>
      </c>
      <c r="C36" s="18" t="s">
        <v>44</v>
      </c>
      <c r="D36" s="58"/>
      <c r="E36" s="58"/>
      <c r="F36" s="18"/>
      <c r="G36" s="18"/>
      <c r="H36" s="18"/>
      <c r="I36" s="18"/>
      <c r="J36" s="18"/>
      <c r="K36" s="18"/>
      <c r="L36" s="18"/>
      <c r="M36" s="18"/>
      <c r="N36" s="18"/>
      <c r="O36" s="18"/>
      <c r="P36" s="18"/>
      <c r="Q36" s="18"/>
      <c r="R36" s="18"/>
      <c r="S36" s="18"/>
      <c r="T36" s="18"/>
      <c r="U36" s="18"/>
      <c r="V36" s="18"/>
      <c r="W36" s="18"/>
      <c r="X36" s="18"/>
      <c r="Y36" s="41"/>
      <c r="Z36" s="18"/>
      <c r="AA36" s="18"/>
      <c r="AB36" s="96"/>
      <c r="AC36" s="96"/>
      <c r="AD36" s="96"/>
    </row>
    <row r="37" spans="2:30">
      <c r="B37" s="51" t="s">
        <v>26</v>
      </c>
      <c r="C37" s="51" t="s">
        <v>41</v>
      </c>
      <c r="D37" s="52"/>
      <c r="E37" s="52"/>
      <c r="F37" s="15">
        <v>0</v>
      </c>
      <c r="G37" s="15">
        <v>0</v>
      </c>
      <c r="H37" s="15">
        <v>0</v>
      </c>
      <c r="I37" s="15">
        <v>0</v>
      </c>
      <c r="J37" s="15">
        <v>-2532</v>
      </c>
      <c r="K37" s="15">
        <v>-2628</v>
      </c>
      <c r="L37" s="15">
        <v>-2136</v>
      </c>
      <c r="M37" s="15">
        <v>-2114</v>
      </c>
      <c r="N37" s="15">
        <v>-2268</v>
      </c>
      <c r="O37" s="15">
        <v>-2552</v>
      </c>
      <c r="P37" s="15">
        <v>-4790</v>
      </c>
      <c r="Q37" s="15">
        <v>-5274</v>
      </c>
      <c r="R37" s="15">
        <v>-7436</v>
      </c>
      <c r="S37" s="15">
        <v>-10587</v>
      </c>
      <c r="T37" s="15">
        <v>-3177</v>
      </c>
      <c r="U37" s="15">
        <v>-3409</v>
      </c>
      <c r="V37" s="15">
        <v>-4947</v>
      </c>
      <c r="W37" s="15">
        <v>-5327</v>
      </c>
      <c r="X37" s="15">
        <v>-7527</v>
      </c>
      <c r="Y37" s="15">
        <v>-14695</v>
      </c>
      <c r="Z37" s="15">
        <v>-24482</v>
      </c>
      <c r="AA37" s="15">
        <v>-27627</v>
      </c>
      <c r="AB37" s="93">
        <v>-29958</v>
      </c>
      <c r="AC37" s="93">
        <v>-31340</v>
      </c>
      <c r="AD37" s="93">
        <v>-49760</v>
      </c>
    </row>
    <row r="38" spans="2:30">
      <c r="B38" s="57" t="s">
        <v>27</v>
      </c>
      <c r="C38" s="57" t="s">
        <v>67</v>
      </c>
      <c r="D38" s="52"/>
      <c r="E38" s="52"/>
      <c r="F38" s="16" t="s">
        <v>93</v>
      </c>
      <c r="G38" s="16" t="s">
        <v>93</v>
      </c>
      <c r="H38" s="16" t="s">
        <v>81</v>
      </c>
      <c r="I38" s="16" t="s">
        <v>81</v>
      </c>
      <c r="J38" s="59" t="s">
        <v>81</v>
      </c>
      <c r="K38" s="59" t="s">
        <v>81</v>
      </c>
      <c r="L38" s="59" t="s">
        <v>81</v>
      </c>
      <c r="M38" s="59" t="s">
        <v>81</v>
      </c>
      <c r="N38" s="13">
        <f>N37/J37-1</f>
        <v>-0.10426540284360186</v>
      </c>
      <c r="O38" s="13">
        <f t="shared" ref="O38:P38" si="47">O37/K37-1</f>
        <v>-2.8919330289193357E-2</v>
      </c>
      <c r="P38" s="13">
        <f t="shared" si="47"/>
        <v>1.2425093632958801</v>
      </c>
      <c r="Q38" s="13">
        <f t="shared" ref="Q38:U38" si="48">Q37/M37-1</f>
        <v>1.4947965941343426</v>
      </c>
      <c r="R38" s="13">
        <f t="shared" si="48"/>
        <v>2.2786596119929454</v>
      </c>
      <c r="S38" s="13">
        <f t="shared" si="48"/>
        <v>3.148510971786834</v>
      </c>
      <c r="T38" s="13">
        <f t="shared" si="48"/>
        <v>-0.33674321503131521</v>
      </c>
      <c r="U38" s="13">
        <f t="shared" si="48"/>
        <v>-0.35362153962836562</v>
      </c>
      <c r="V38" s="10" t="s">
        <v>16</v>
      </c>
      <c r="W38" s="10" t="s">
        <v>16</v>
      </c>
      <c r="X38" s="10" t="s">
        <v>16</v>
      </c>
      <c r="Y38" s="10" t="s">
        <v>16</v>
      </c>
      <c r="Z38" s="10" t="s">
        <v>81</v>
      </c>
      <c r="AA38" s="10" t="s">
        <v>81</v>
      </c>
      <c r="AB38" s="97" t="s">
        <v>81</v>
      </c>
      <c r="AC38" s="97" t="s">
        <v>81</v>
      </c>
      <c r="AD38" s="97" t="s">
        <v>81</v>
      </c>
    </row>
    <row r="39" spans="2:30">
      <c r="B39" s="51" t="s">
        <v>28</v>
      </c>
      <c r="C39" s="51" t="str">
        <f>C44</f>
        <v>Operating Profit</v>
      </c>
      <c r="D39" s="52"/>
      <c r="E39" s="52"/>
      <c r="F39" s="15">
        <v>-920062</v>
      </c>
      <c r="G39" s="15">
        <v>-503155</v>
      </c>
      <c r="H39" s="15">
        <v>-594847</v>
      </c>
      <c r="I39" s="15">
        <v>-533847</v>
      </c>
      <c r="J39" s="15">
        <v>-731555</v>
      </c>
      <c r="K39" s="15">
        <v>-828704</v>
      </c>
      <c r="L39" s="15">
        <v>-726291</v>
      </c>
      <c r="M39" s="15">
        <v>-783318</v>
      </c>
      <c r="N39" s="15">
        <v>-797953</v>
      </c>
      <c r="O39" s="15">
        <v>-1043300</v>
      </c>
      <c r="P39" s="15">
        <v>-759159</v>
      </c>
      <c r="Q39" s="15">
        <v>-823466</v>
      </c>
      <c r="R39" s="15">
        <v>-825988</v>
      </c>
      <c r="S39" s="15">
        <v>-1249903</v>
      </c>
      <c r="T39" s="15">
        <v>-892351</v>
      </c>
      <c r="U39" s="15">
        <v>-963264</v>
      </c>
      <c r="V39" s="15">
        <v>-849382</v>
      </c>
      <c r="W39" s="15">
        <v>-735968</v>
      </c>
      <c r="X39" s="15">
        <v>-883324</v>
      </c>
      <c r="Y39" s="15">
        <v>-1360904</v>
      </c>
      <c r="Z39" s="15">
        <v>-1013442</v>
      </c>
      <c r="AA39" s="15">
        <v>-1078205</v>
      </c>
      <c r="AB39" s="93">
        <v>-1059100</v>
      </c>
      <c r="AC39" s="93">
        <v>-1354482</v>
      </c>
      <c r="AD39" s="93">
        <v>-1234064</v>
      </c>
    </row>
    <row r="40" spans="2:30">
      <c r="B40" s="57" t="s">
        <v>22</v>
      </c>
      <c r="C40" s="57" t="s">
        <v>67</v>
      </c>
      <c r="D40" s="52"/>
      <c r="E40" s="52"/>
      <c r="F40" s="16" t="s">
        <v>97</v>
      </c>
      <c r="G40" s="16" t="s">
        <v>97</v>
      </c>
      <c r="H40" s="16" t="s">
        <v>97</v>
      </c>
      <c r="I40" s="16" t="s">
        <v>97</v>
      </c>
      <c r="J40" s="13">
        <f t="shared" ref="J40" si="49">J39/F39-1</f>
        <v>-0.20488510556897255</v>
      </c>
      <c r="K40" s="13">
        <f t="shared" ref="K40" si="50">K39/G39-1</f>
        <v>0.64701533324721017</v>
      </c>
      <c r="L40" s="13">
        <f t="shared" ref="L40" si="51">L39/H39-1</f>
        <v>0.2209711068560487</v>
      </c>
      <c r="M40" s="13">
        <f>M39/I39-1</f>
        <v>0.46730804893536915</v>
      </c>
      <c r="N40" s="13">
        <f t="shared" ref="N40" si="52">N39/J39-1</f>
        <v>9.0762827128513912E-2</v>
      </c>
      <c r="O40" s="13">
        <f t="shared" ref="O40" si="53">O39/K39-1</f>
        <v>0.25895373981542269</v>
      </c>
      <c r="P40" s="13">
        <f t="shared" ref="P40:U40" si="54">P39/L39-1</f>
        <v>4.5254588037026533E-2</v>
      </c>
      <c r="Q40" s="13">
        <f t="shared" si="54"/>
        <v>5.1253769222716627E-2</v>
      </c>
      <c r="R40" s="13">
        <f t="shared" si="54"/>
        <v>3.5133648222388958E-2</v>
      </c>
      <c r="S40" s="13">
        <f t="shared" si="54"/>
        <v>0.19802837151346697</v>
      </c>
      <c r="T40" s="13">
        <f t="shared" si="54"/>
        <v>0.17544677728907909</v>
      </c>
      <c r="U40" s="13">
        <f t="shared" si="54"/>
        <v>0.16976778640526757</v>
      </c>
      <c r="V40" s="10" t="s">
        <v>16</v>
      </c>
      <c r="W40" s="10" t="s">
        <v>16</v>
      </c>
      <c r="X40" s="10" t="s">
        <v>16</v>
      </c>
      <c r="Y40" s="10" t="s">
        <v>16</v>
      </c>
      <c r="Z40" s="10" t="s">
        <v>81</v>
      </c>
      <c r="AA40" s="10" t="s">
        <v>81</v>
      </c>
      <c r="AB40" s="97" t="s">
        <v>16</v>
      </c>
      <c r="AC40" s="97" t="s">
        <v>16</v>
      </c>
      <c r="AD40" s="97" t="s">
        <v>16</v>
      </c>
    </row>
    <row r="41" spans="2:30">
      <c r="B41" s="18" t="s">
        <v>17</v>
      </c>
      <c r="C41" s="18" t="s">
        <v>38</v>
      </c>
      <c r="D41" s="58"/>
      <c r="E41" s="58"/>
      <c r="F41" s="18"/>
      <c r="G41" s="18"/>
      <c r="H41" s="18"/>
      <c r="I41" s="18"/>
      <c r="J41" s="18"/>
      <c r="K41" s="18"/>
      <c r="L41" s="18"/>
      <c r="M41" s="18"/>
      <c r="N41" s="18"/>
      <c r="O41" s="18"/>
      <c r="P41" s="18"/>
      <c r="Q41" s="18"/>
      <c r="R41" s="18"/>
      <c r="S41" s="18"/>
      <c r="T41" s="18"/>
      <c r="U41" s="18"/>
      <c r="V41" s="18"/>
      <c r="W41" s="18"/>
      <c r="X41" s="18"/>
      <c r="Y41" s="18"/>
      <c r="Z41" s="18"/>
      <c r="AA41" s="18"/>
      <c r="AB41" s="96"/>
      <c r="AC41" s="96"/>
      <c r="AD41" s="96"/>
    </row>
    <row r="42" spans="2:30">
      <c r="B42" s="51" t="s">
        <v>26</v>
      </c>
      <c r="C42" s="51" t="s">
        <v>56</v>
      </c>
      <c r="D42" s="52"/>
      <c r="E42" s="52"/>
      <c r="F42" s="15">
        <v>6926264</v>
      </c>
      <c r="G42" s="15">
        <v>6520769</v>
      </c>
      <c r="H42" s="15">
        <v>6661658</v>
      </c>
      <c r="I42" s="15">
        <v>6814027</v>
      </c>
      <c r="J42" s="15">
        <v>7602916</v>
      </c>
      <c r="K42" s="15">
        <v>7891790</v>
      </c>
      <c r="L42" s="15">
        <v>8623959</v>
      </c>
      <c r="M42" s="15">
        <v>8927739</v>
      </c>
      <c r="N42" s="15">
        <v>9767132</v>
      </c>
      <c r="O42" s="15">
        <v>10121192</v>
      </c>
      <c r="P42" s="15">
        <v>10646748</v>
      </c>
      <c r="Q42" s="15">
        <v>11132163</v>
      </c>
      <c r="R42" s="15">
        <v>11857766</v>
      </c>
      <c r="S42" s="15">
        <v>12201923</v>
      </c>
      <c r="T42" s="15">
        <v>12897091</v>
      </c>
      <c r="U42" s="15">
        <v>13341574</v>
      </c>
      <c r="V42" s="15">
        <v>14813246</v>
      </c>
      <c r="W42" s="15">
        <v>15641137</v>
      </c>
      <c r="X42" s="15">
        <v>16546249</v>
      </c>
      <c r="Y42" s="15">
        <v>16118485</v>
      </c>
      <c r="Z42" s="15">
        <v>17785985</v>
      </c>
      <c r="AA42" s="15">
        <v>18313676</v>
      </c>
      <c r="AB42" s="93">
        <v>18096700</v>
      </c>
      <c r="AC42" s="93">
        <v>19588693</v>
      </c>
      <c r="AD42" s="93">
        <v>20295288</v>
      </c>
    </row>
    <row r="43" spans="2:30">
      <c r="B43" s="57" t="s">
        <v>27</v>
      </c>
      <c r="C43" s="57" t="s">
        <v>67</v>
      </c>
      <c r="D43" s="52"/>
      <c r="E43" s="52"/>
      <c r="F43" s="16" t="s">
        <v>97</v>
      </c>
      <c r="G43" s="16" t="s">
        <v>97</v>
      </c>
      <c r="H43" s="16" t="s">
        <v>97</v>
      </c>
      <c r="I43" s="16" t="s">
        <v>97</v>
      </c>
      <c r="J43" s="13">
        <f t="shared" ref="J43" si="55">J42/F42-1</f>
        <v>9.7693648408434974E-2</v>
      </c>
      <c r="K43" s="13">
        <f t="shared" ref="K43" si="56">K42/G42-1</f>
        <v>0.21025449605713686</v>
      </c>
      <c r="L43" s="13">
        <f t="shared" ref="L43" si="57">L42/H42-1</f>
        <v>0.29456645777973001</v>
      </c>
      <c r="M43" s="13">
        <f>M42/I42-1</f>
        <v>0.31020012101507666</v>
      </c>
      <c r="N43" s="13">
        <f t="shared" ref="N43" si="58">N42/J42-1</f>
        <v>0.28465604512794829</v>
      </c>
      <c r="O43" s="13">
        <f t="shared" ref="O43" si="59">O42/K42-1</f>
        <v>0.28249636647706033</v>
      </c>
      <c r="P43" s="13">
        <f t="shared" ref="P43:U43" si="60">P42/L42-1</f>
        <v>0.23455457058643248</v>
      </c>
      <c r="Q43" s="13">
        <f t="shared" si="60"/>
        <v>0.24691850870640364</v>
      </c>
      <c r="R43" s="13">
        <f t="shared" si="60"/>
        <v>0.21404789041450445</v>
      </c>
      <c r="S43" s="13">
        <f t="shared" si="60"/>
        <v>0.20558161528800167</v>
      </c>
      <c r="T43" s="13">
        <f t="shared" si="60"/>
        <v>0.21136435275823184</v>
      </c>
      <c r="U43" s="13">
        <f t="shared" si="60"/>
        <v>0.19847095303940487</v>
      </c>
      <c r="V43" s="13">
        <f>V42/R42-1</f>
        <v>0.24924425056119337</v>
      </c>
      <c r="W43" s="13">
        <f>W42/S42-1</f>
        <v>0.28185835953890215</v>
      </c>
      <c r="X43" s="13">
        <f>X42/T42-1</f>
        <v>0.28294427014588019</v>
      </c>
      <c r="Y43" s="13">
        <f>Y42/U42-1</f>
        <v>0.208139684268138</v>
      </c>
      <c r="Z43" s="13">
        <f>Z42/V42-1</f>
        <v>0.20068113362864559</v>
      </c>
      <c r="AA43" s="13">
        <f t="shared" ref="AA43" si="61">AA42/W42-1</f>
        <v>0.17086603103086428</v>
      </c>
      <c r="AB43" s="92">
        <f>AB42/X42-1</f>
        <v>9.370407758278021E-2</v>
      </c>
      <c r="AC43" s="92">
        <f>AC42/Y42-1</f>
        <v>0.2152936829981229</v>
      </c>
      <c r="AD43" s="92">
        <f>AD42/Z42-1</f>
        <v>0.1410831618265731</v>
      </c>
    </row>
    <row r="44" spans="2:30">
      <c r="B44" s="51" t="s">
        <v>28</v>
      </c>
      <c r="C44" s="51" t="s">
        <v>79</v>
      </c>
      <c r="D44" s="52"/>
      <c r="E44" s="52"/>
      <c r="F44" s="15">
        <v>2157469</v>
      </c>
      <c r="G44" s="15">
        <v>2205811</v>
      </c>
      <c r="H44" s="15">
        <v>2568765</v>
      </c>
      <c r="I44" s="15">
        <v>2630746</v>
      </c>
      <c r="J44" s="15">
        <v>2105372</v>
      </c>
      <c r="K44" s="15">
        <v>2582972</v>
      </c>
      <c r="L44" s="15">
        <v>3090134</v>
      </c>
      <c r="M44" s="15">
        <v>2610189</v>
      </c>
      <c r="N44" s="15">
        <v>3122699</v>
      </c>
      <c r="O44" s="15">
        <v>3470430</v>
      </c>
      <c r="P44" s="15">
        <v>3629131</v>
      </c>
      <c r="Q44" s="15">
        <v>2764947</v>
      </c>
      <c r="R44" s="15">
        <v>4116377</v>
      </c>
      <c r="S44" s="15">
        <v>4159811</v>
      </c>
      <c r="T44" s="15">
        <v>4511893</v>
      </c>
      <c r="U44" s="15">
        <v>3461033</v>
      </c>
      <c r="V44" s="15">
        <v>5090188</v>
      </c>
      <c r="W44" s="15">
        <v>5260042</v>
      </c>
      <c r="X44" s="15">
        <v>5671790</v>
      </c>
      <c r="Y44" s="15">
        <v>4290217</v>
      </c>
      <c r="Z44" s="15">
        <v>5830512</v>
      </c>
      <c r="AA44" s="15">
        <v>6822051</v>
      </c>
      <c r="AB44" s="93">
        <v>6866105</v>
      </c>
      <c r="AC44" s="93">
        <v>5668794</v>
      </c>
      <c r="AD44" s="93">
        <v>7254092</v>
      </c>
    </row>
    <row r="45" spans="2:30">
      <c r="B45" s="60" t="s">
        <v>22</v>
      </c>
      <c r="C45" s="60" t="s">
        <v>67</v>
      </c>
      <c r="D45" s="56"/>
      <c r="E45" s="56"/>
      <c r="F45" s="37" t="s">
        <v>97</v>
      </c>
      <c r="G45" s="37" t="s">
        <v>97</v>
      </c>
      <c r="H45" s="37" t="s">
        <v>97</v>
      </c>
      <c r="I45" s="37" t="s">
        <v>97</v>
      </c>
      <c r="J45" s="14">
        <f t="shared" ref="J45" si="62">J44/F44-1</f>
        <v>-2.414727627604385E-2</v>
      </c>
      <c r="K45" s="14">
        <f t="shared" ref="K45" si="63">K44/G44-1</f>
        <v>0.17098518413408947</v>
      </c>
      <c r="L45" s="14">
        <f t="shared" ref="L45" si="64">L44/H44-1</f>
        <v>0.20296484886706256</v>
      </c>
      <c r="M45" s="14">
        <f>M44/I44-1</f>
        <v>-7.814133329481443E-3</v>
      </c>
      <c r="N45" s="14">
        <f t="shared" ref="N45" si="65">N44/J44-1</f>
        <v>0.4832053432837522</v>
      </c>
      <c r="O45" s="14">
        <f t="shared" ref="O45" si="66">O44/K44-1</f>
        <v>0.34358018592536044</v>
      </c>
      <c r="P45" s="14">
        <f t="shared" ref="P45:W45" si="67">P44/L44-1</f>
        <v>0.17442512201736227</v>
      </c>
      <c r="Q45" s="14">
        <f t="shared" si="67"/>
        <v>5.9289959462705655E-2</v>
      </c>
      <c r="R45" s="14">
        <f t="shared" si="67"/>
        <v>0.31821126531887955</v>
      </c>
      <c r="S45" s="14">
        <f t="shared" si="67"/>
        <v>0.19864426022135584</v>
      </c>
      <c r="T45" s="14">
        <f t="shared" si="67"/>
        <v>0.24324335495191551</v>
      </c>
      <c r="U45" s="14">
        <f t="shared" si="67"/>
        <v>0.25175383108609317</v>
      </c>
      <c r="V45" s="14">
        <f t="shared" si="67"/>
        <v>0.23656992544657607</v>
      </c>
      <c r="W45" s="14">
        <f t="shared" si="67"/>
        <v>0.26449062229029163</v>
      </c>
      <c r="X45" s="14">
        <f t="shared" ref="X45:AD45" si="68">X44/T44-1</f>
        <v>0.25707546699356576</v>
      </c>
      <c r="Y45" s="14">
        <f t="shared" si="68"/>
        <v>0.23957702801446845</v>
      </c>
      <c r="Z45" s="14">
        <f t="shared" si="68"/>
        <v>0.14544138644780902</v>
      </c>
      <c r="AA45" s="14">
        <f t="shared" si="68"/>
        <v>0.29695751478790466</v>
      </c>
      <c r="AB45" s="94">
        <f t="shared" si="68"/>
        <v>0.21057108955021264</v>
      </c>
      <c r="AC45" s="94">
        <f t="shared" si="68"/>
        <v>0.32133036627284817</v>
      </c>
      <c r="AD45" s="94">
        <f t="shared" si="68"/>
        <v>0.24416037562395898</v>
      </c>
    </row>
    <row r="46" spans="2:30">
      <c r="AD46" s="89"/>
    </row>
    <row r="47" spans="2:30">
      <c r="B47" s="9" t="s">
        <v>140</v>
      </c>
      <c r="C47" s="9" t="s">
        <v>141</v>
      </c>
      <c r="D47" s="48" t="s">
        <v>51</v>
      </c>
      <c r="E47" s="48" t="s">
        <v>52</v>
      </c>
      <c r="AD47" s="89"/>
    </row>
    <row r="48" spans="2:30">
      <c r="B48" s="49" t="s">
        <v>68</v>
      </c>
      <c r="C48" s="49" t="s">
        <v>80</v>
      </c>
      <c r="D48" s="50"/>
      <c r="E48" s="50"/>
      <c r="F48" s="23">
        <v>118350</v>
      </c>
      <c r="G48" s="23">
        <v>159120</v>
      </c>
      <c r="H48" s="23">
        <v>200199</v>
      </c>
      <c r="I48" s="23">
        <v>234402</v>
      </c>
      <c r="J48" s="23">
        <v>280595.25</v>
      </c>
      <c r="K48" s="23">
        <v>294631.5</v>
      </c>
      <c r="L48" s="23">
        <v>312822.75</v>
      </c>
      <c r="M48" s="23">
        <v>198009</v>
      </c>
      <c r="N48" s="23">
        <v>218645</v>
      </c>
      <c r="O48" s="23">
        <v>248648</v>
      </c>
      <c r="P48" s="23">
        <v>273004</v>
      </c>
      <c r="Q48" s="23">
        <v>315034</v>
      </c>
      <c r="R48" s="23">
        <v>364880</v>
      </c>
      <c r="S48" s="23">
        <v>397670</v>
      </c>
      <c r="T48" s="23">
        <v>427458</v>
      </c>
      <c r="U48" s="23">
        <v>469993</v>
      </c>
      <c r="V48" s="23">
        <v>502160</v>
      </c>
      <c r="W48" s="23">
        <v>539093</v>
      </c>
      <c r="X48" s="23">
        <v>562598</v>
      </c>
      <c r="Y48" s="23">
        <v>579164</v>
      </c>
      <c r="Z48" s="23">
        <v>606262</v>
      </c>
      <c r="AA48" s="23">
        <v>634831</v>
      </c>
      <c r="AB48" s="98">
        <v>665675</v>
      </c>
      <c r="AC48" s="98">
        <v>689884</v>
      </c>
      <c r="AD48" s="98">
        <v>723395</v>
      </c>
    </row>
    <row r="49" spans="2:30">
      <c r="B49" s="51" t="s">
        <v>0</v>
      </c>
      <c r="C49" s="51" t="s">
        <v>67</v>
      </c>
      <c r="D49" s="52"/>
      <c r="E49" s="52"/>
      <c r="F49" s="16" t="s">
        <v>16</v>
      </c>
      <c r="G49" s="16" t="s">
        <v>16</v>
      </c>
      <c r="H49" s="16" t="s">
        <v>16</v>
      </c>
      <c r="I49" s="16" t="s">
        <v>16</v>
      </c>
      <c r="J49" s="16">
        <f t="shared" ref="J49:T49" si="69">J48/F48-1</f>
        <v>1.370893536121673</v>
      </c>
      <c r="K49" s="16">
        <f t="shared" si="69"/>
        <v>0.8516308446455505</v>
      </c>
      <c r="L49" s="16">
        <f t="shared" si="69"/>
        <v>0.56255900379122781</v>
      </c>
      <c r="M49" s="16">
        <f t="shared" si="69"/>
        <v>-0.15525891417308724</v>
      </c>
      <c r="N49" s="16">
        <f t="shared" si="69"/>
        <v>-0.22078153496896336</v>
      </c>
      <c r="O49" s="16">
        <f t="shared" si="69"/>
        <v>-0.15607122795763517</v>
      </c>
      <c r="P49" s="16">
        <f t="shared" si="69"/>
        <v>-0.12728853639960647</v>
      </c>
      <c r="Q49" s="16">
        <f t="shared" si="69"/>
        <v>0.59100848951310292</v>
      </c>
      <c r="R49" s="16">
        <f t="shared" si="69"/>
        <v>0.66882389261131059</v>
      </c>
      <c r="S49" s="16">
        <f t="shared" si="69"/>
        <v>0.59932917216305781</v>
      </c>
      <c r="T49" s="16">
        <f t="shared" si="69"/>
        <v>0.56575727828163691</v>
      </c>
      <c r="U49" s="16">
        <f t="shared" ref="U49:AA49" si="70">U48/Q48-1</f>
        <v>0.49188024149774301</v>
      </c>
      <c r="V49" s="16">
        <f t="shared" si="70"/>
        <v>0.37623328217496166</v>
      </c>
      <c r="W49" s="16">
        <f t="shared" si="70"/>
        <v>0.35562903915306654</v>
      </c>
      <c r="X49" s="16">
        <f t="shared" si="70"/>
        <v>0.31614801922060187</v>
      </c>
      <c r="Y49" s="16">
        <f t="shared" si="70"/>
        <v>0.23228218292612879</v>
      </c>
      <c r="Z49" s="16">
        <f t="shared" si="70"/>
        <v>0.20730842759279922</v>
      </c>
      <c r="AA49" s="16">
        <f t="shared" si="70"/>
        <v>0.1775908794957457</v>
      </c>
      <c r="AB49" s="99">
        <f>AB48/X48-1</f>
        <v>0.18321607968745002</v>
      </c>
      <c r="AC49" s="99">
        <f>AC48/Y48-1</f>
        <v>0.19117210323846101</v>
      </c>
      <c r="AD49" s="99">
        <f>AD48/Z48-1</f>
        <v>0.19320524789612414</v>
      </c>
    </row>
    <row r="50" spans="2:30">
      <c r="B50" s="53" t="s">
        <v>189</v>
      </c>
      <c r="C50" s="53" t="s">
        <v>190</v>
      </c>
      <c r="D50" s="52"/>
      <c r="E50" s="52"/>
      <c r="F50" s="40">
        <v>84291</v>
      </c>
      <c r="G50" s="40">
        <v>84994</v>
      </c>
      <c r="H50" s="40">
        <v>86749</v>
      </c>
      <c r="I50" s="40">
        <v>90116</v>
      </c>
      <c r="J50" s="40">
        <v>94568.25</v>
      </c>
      <c r="K50" s="40">
        <v>97254.5</v>
      </c>
      <c r="L50" s="40">
        <v>99988.75</v>
      </c>
      <c r="M50" s="40">
        <v>104110</v>
      </c>
      <c r="N50" s="40">
        <v>104943</v>
      </c>
      <c r="O50" s="40">
        <v>110431</v>
      </c>
      <c r="P50" s="40">
        <v>111488</v>
      </c>
      <c r="Q50" s="40">
        <v>116123</v>
      </c>
      <c r="R50" s="40">
        <v>121464</v>
      </c>
      <c r="S50" s="40">
        <v>124494</v>
      </c>
      <c r="T50" s="40">
        <v>128196</v>
      </c>
      <c r="U50" s="40">
        <v>132052</v>
      </c>
      <c r="V50" s="40">
        <v>136177</v>
      </c>
      <c r="W50" s="40">
        <v>140616</v>
      </c>
      <c r="X50" s="40">
        <v>144329</v>
      </c>
      <c r="Y50" s="40">
        <v>146539</v>
      </c>
      <c r="Z50" s="40">
        <v>151519</v>
      </c>
      <c r="AA50" s="40">
        <v>153336</v>
      </c>
      <c r="AB50" s="100">
        <v>155671</v>
      </c>
      <c r="AC50" s="100">
        <v>156575</v>
      </c>
      <c r="AD50" s="100">
        <v>160350</v>
      </c>
    </row>
    <row r="51" spans="2:30">
      <c r="B51" s="55" t="s">
        <v>0</v>
      </c>
      <c r="C51" s="55" t="str">
        <f>C49</f>
        <v>Year on Year (%)</v>
      </c>
      <c r="D51" s="56"/>
      <c r="E51" s="56"/>
      <c r="F51" s="37" t="s">
        <v>16</v>
      </c>
      <c r="G51" s="37" t="s">
        <v>16</v>
      </c>
      <c r="H51" s="37" t="s">
        <v>16</v>
      </c>
      <c r="I51" s="37" t="s">
        <v>16</v>
      </c>
      <c r="J51" s="37">
        <f t="shared" ref="J51:O51" si="71">J50/F50-1</f>
        <v>0.12192582838025401</v>
      </c>
      <c r="K51" s="37">
        <f t="shared" si="71"/>
        <v>0.14425135891945318</v>
      </c>
      <c r="L51" s="37">
        <f t="shared" si="71"/>
        <v>0.15262135586577363</v>
      </c>
      <c r="M51" s="37">
        <f t="shared" si="71"/>
        <v>0.15528873895867545</v>
      </c>
      <c r="N51" s="37">
        <f t="shared" si="71"/>
        <v>0.10970648182661735</v>
      </c>
      <c r="O51" s="37">
        <f t="shared" si="71"/>
        <v>0.13548473335424061</v>
      </c>
      <c r="P51" s="37">
        <f t="shared" ref="P51:W51" si="72">P50/L50-1</f>
        <v>0.11500543811178754</v>
      </c>
      <c r="Q51" s="37">
        <f t="shared" si="72"/>
        <v>0.11538757083853612</v>
      </c>
      <c r="R51" s="37">
        <f t="shared" si="72"/>
        <v>0.15742831822989634</v>
      </c>
      <c r="S51" s="37">
        <f t="shared" si="72"/>
        <v>0.12734648785214286</v>
      </c>
      <c r="T51" s="37">
        <f t="shared" si="72"/>
        <v>0.14986366245694605</v>
      </c>
      <c r="U51" s="37">
        <f t="shared" si="72"/>
        <v>0.1371735142908812</v>
      </c>
      <c r="V51" s="37">
        <f t="shared" si="72"/>
        <v>0.12113054073634988</v>
      </c>
      <c r="W51" s="37">
        <f t="shared" si="72"/>
        <v>0.12950021687792179</v>
      </c>
      <c r="X51" s="37">
        <f t="shared" ref="X51:AD51" si="73">X50/T50-1</f>
        <v>0.12584636026085061</v>
      </c>
      <c r="Y51" s="37">
        <f t="shared" si="73"/>
        <v>0.10970678217671836</v>
      </c>
      <c r="Z51" s="37">
        <f t="shared" si="73"/>
        <v>0.11266219699361857</v>
      </c>
      <c r="AA51" s="37">
        <f t="shared" si="73"/>
        <v>9.0459122717187146E-2</v>
      </c>
      <c r="AB51" s="101">
        <f t="shared" si="73"/>
        <v>7.8584345488432739E-2</v>
      </c>
      <c r="AC51" s="101">
        <f t="shared" si="73"/>
        <v>6.8486887449757505E-2</v>
      </c>
      <c r="AD51" s="101">
        <f t="shared" si="73"/>
        <v>5.8283119608761869E-2</v>
      </c>
    </row>
    <row r="52" spans="2:30">
      <c r="B52" s="61"/>
      <c r="C52" s="61"/>
      <c r="AD52" s="89"/>
    </row>
    <row r="53" spans="2:30">
      <c r="B53" s="9" t="s">
        <v>1</v>
      </c>
      <c r="C53" s="9" t="s">
        <v>45</v>
      </c>
      <c r="D53" s="48" t="s">
        <v>55</v>
      </c>
      <c r="E53" s="48" t="s">
        <v>82</v>
      </c>
      <c r="F53" s="9"/>
      <c r="G53" s="9"/>
      <c r="H53" s="9"/>
      <c r="I53" s="9"/>
      <c r="J53" s="9"/>
      <c r="K53" s="9"/>
      <c r="L53" s="9"/>
      <c r="M53" s="9"/>
      <c r="N53" s="9"/>
      <c r="O53" s="9"/>
      <c r="P53" s="9"/>
      <c r="Q53" s="9"/>
      <c r="R53" s="9"/>
      <c r="S53" s="9"/>
      <c r="T53" s="9"/>
      <c r="U53" s="9"/>
      <c r="V53" s="9"/>
      <c r="W53" s="9"/>
      <c r="X53" s="9"/>
      <c r="Y53" s="9"/>
      <c r="Z53" s="9"/>
      <c r="AA53" s="9"/>
      <c r="AB53" s="102"/>
      <c r="AC53" s="102"/>
      <c r="AD53" s="102"/>
    </row>
    <row r="54" spans="2:30">
      <c r="B54" s="49" t="s">
        <v>72</v>
      </c>
      <c r="C54" s="49" t="s">
        <v>45</v>
      </c>
      <c r="D54" s="50"/>
      <c r="E54" s="50"/>
      <c r="F54" s="24">
        <v>0.41</v>
      </c>
      <c r="G54" s="24">
        <v>0.43</v>
      </c>
      <c r="H54" s="24">
        <v>0.44</v>
      </c>
      <c r="I54" s="24">
        <v>0.49</v>
      </c>
      <c r="J54" s="24">
        <v>0.55000000000000004</v>
      </c>
      <c r="K54" s="24">
        <v>0.59</v>
      </c>
      <c r="L54" s="24">
        <v>0.69</v>
      </c>
      <c r="M54" s="24">
        <v>0.74</v>
      </c>
      <c r="N54" s="24">
        <v>0.84</v>
      </c>
      <c r="O54" s="24">
        <v>0.82</v>
      </c>
      <c r="P54" s="24">
        <v>0.89</v>
      </c>
      <c r="Q54" s="24">
        <v>0.97</v>
      </c>
      <c r="R54" s="24">
        <v>1.1200000000000001</v>
      </c>
      <c r="S54" s="24">
        <v>1.1499999999999999</v>
      </c>
      <c r="T54" s="24">
        <v>1.25</v>
      </c>
      <c r="U54" s="24">
        <v>1.33</v>
      </c>
      <c r="V54" s="24">
        <v>1.46</v>
      </c>
      <c r="W54" s="24">
        <v>1.48</v>
      </c>
      <c r="X54" s="24">
        <v>1.58</v>
      </c>
      <c r="Y54" s="24">
        <v>1.67</v>
      </c>
      <c r="Z54" s="24">
        <v>1.76</v>
      </c>
      <c r="AA54" s="24">
        <v>1.77</v>
      </c>
      <c r="AB54" s="103">
        <v>1.86</v>
      </c>
      <c r="AC54" s="103">
        <v>1.98</v>
      </c>
      <c r="AD54" s="103">
        <v>2.1</v>
      </c>
    </row>
    <row r="55" spans="2:30">
      <c r="B55" s="51" t="s">
        <v>0</v>
      </c>
      <c r="C55" s="51" t="s">
        <v>67</v>
      </c>
      <c r="D55" s="52"/>
      <c r="E55" s="52"/>
      <c r="F55" s="16" t="s">
        <v>81</v>
      </c>
      <c r="G55" s="16" t="s">
        <v>81</v>
      </c>
      <c r="H55" s="16" t="s">
        <v>81</v>
      </c>
      <c r="I55" s="16" t="s">
        <v>81</v>
      </c>
      <c r="J55" s="16">
        <v>0.34799999999999998</v>
      </c>
      <c r="K55" s="16">
        <v>0.38800000000000001</v>
      </c>
      <c r="L55" s="16">
        <v>0.54600000000000004</v>
      </c>
      <c r="M55" s="16">
        <v>0.49399999999999999</v>
      </c>
      <c r="N55" s="16">
        <v>0.51800000000000002</v>
      </c>
      <c r="O55" s="16">
        <v>0.38300000000000001</v>
      </c>
      <c r="P55" s="16">
        <v>0.30199999999999999</v>
      </c>
      <c r="Q55" s="16">
        <v>0.311</v>
      </c>
      <c r="R55" s="16">
        <v>0.33300000000000002</v>
      </c>
      <c r="S55" s="16">
        <v>0.39700000000000002</v>
      </c>
      <c r="T55" s="16">
        <v>0.39300000000000002</v>
      </c>
      <c r="U55" s="16">
        <v>0.36599999999999999</v>
      </c>
      <c r="V55" s="16">
        <v>0.29799999999999999</v>
      </c>
      <c r="W55" s="16">
        <v>0.28699999999999998</v>
      </c>
      <c r="X55" s="16">
        <v>0.26400000000000001</v>
      </c>
      <c r="Y55" s="16">
        <v>0.25800000000000001</v>
      </c>
      <c r="Z55" s="16">
        <v>0.20899999999999999</v>
      </c>
      <c r="AA55" s="16">
        <v>0.19832138631035701</v>
      </c>
      <c r="AB55" s="99">
        <v>0.18052862831527716</v>
      </c>
      <c r="AC55" s="99">
        <v>0.18432614110994927</v>
      </c>
      <c r="AD55" s="99">
        <v>0.19216182903661405</v>
      </c>
    </row>
    <row r="56" spans="2:30">
      <c r="B56" s="53" t="s">
        <v>48</v>
      </c>
      <c r="C56" s="53" t="s">
        <v>73</v>
      </c>
      <c r="D56" s="52"/>
      <c r="E56" s="52"/>
      <c r="F56" s="25">
        <v>0.4</v>
      </c>
      <c r="G56" s="25">
        <v>0.42</v>
      </c>
      <c r="H56" s="25">
        <v>0.43</v>
      </c>
      <c r="I56" s="25">
        <v>0.48</v>
      </c>
      <c r="J56" s="25">
        <v>0.54</v>
      </c>
      <c r="K56" s="25">
        <v>0.57999999999999996</v>
      </c>
      <c r="L56" s="25">
        <v>0.67</v>
      </c>
      <c r="M56" s="25">
        <v>0.72</v>
      </c>
      <c r="N56" s="25">
        <v>0.81</v>
      </c>
      <c r="O56" s="25">
        <v>0.79</v>
      </c>
      <c r="P56" s="25">
        <v>0.85</v>
      </c>
      <c r="Q56" s="25">
        <v>0.92</v>
      </c>
      <c r="R56" s="25">
        <v>1.04</v>
      </c>
      <c r="S56" s="25">
        <v>1.07</v>
      </c>
      <c r="T56" s="25">
        <v>1.1499999999999999</v>
      </c>
      <c r="U56" s="25">
        <v>1.22</v>
      </c>
      <c r="V56" s="25">
        <v>1.33</v>
      </c>
      <c r="W56" s="25">
        <v>1.35</v>
      </c>
      <c r="X56" s="25">
        <v>1.42</v>
      </c>
      <c r="Y56" s="25">
        <v>1.5</v>
      </c>
      <c r="Z56" s="25">
        <v>1.55</v>
      </c>
      <c r="AA56" s="25">
        <v>1.55</v>
      </c>
      <c r="AB56" s="104">
        <v>1.6</v>
      </c>
      <c r="AC56" s="104">
        <v>1.7</v>
      </c>
      <c r="AD56" s="104">
        <v>1.78</v>
      </c>
    </row>
    <row r="57" spans="2:30">
      <c r="B57" s="55" t="s">
        <v>0</v>
      </c>
      <c r="C57" s="55" t="str">
        <f>C55</f>
        <v>Year on Year (%)</v>
      </c>
      <c r="D57" s="56"/>
      <c r="E57" s="56"/>
      <c r="F57" s="37" t="s">
        <v>81</v>
      </c>
      <c r="G57" s="37" t="s">
        <v>81</v>
      </c>
      <c r="H57" s="37" t="s">
        <v>81</v>
      </c>
      <c r="I57" s="37" t="s">
        <v>81</v>
      </c>
      <c r="J57" s="37">
        <v>0.33400000000000002</v>
      </c>
      <c r="K57" s="37">
        <v>0.372</v>
      </c>
      <c r="L57" s="37">
        <v>0.53100000000000003</v>
      </c>
      <c r="M57" s="37">
        <v>0.47499999999999998</v>
      </c>
      <c r="N57" s="37">
        <v>0.50600000000000001</v>
      </c>
      <c r="O57" s="37">
        <v>0.37</v>
      </c>
      <c r="P57" s="37">
        <v>0.27400000000000002</v>
      </c>
      <c r="Q57" s="37">
        <v>0.27700000000000002</v>
      </c>
      <c r="R57" s="37">
        <v>0.28100000000000003</v>
      </c>
      <c r="S57" s="37">
        <v>0.34799999999999998</v>
      </c>
      <c r="T57" s="37">
        <v>0.34599999999999997</v>
      </c>
      <c r="U57" s="37">
        <v>0.32600000000000001</v>
      </c>
      <c r="V57" s="37">
        <v>0.27100000000000002</v>
      </c>
      <c r="W57" s="37">
        <v>0.25700000000000001</v>
      </c>
      <c r="X57" s="37">
        <v>0.23599999999999999</v>
      </c>
      <c r="Y57" s="37">
        <v>0.22900000000000001</v>
      </c>
      <c r="Z57" s="37">
        <v>0.16500000000000001</v>
      </c>
      <c r="AA57" s="37">
        <v>0.14872194769025371</v>
      </c>
      <c r="AB57" s="101">
        <v>0.12862208840943845</v>
      </c>
      <c r="AC57" s="101">
        <v>0.13563260500750407</v>
      </c>
      <c r="AD57" s="101">
        <v>0.15346661057153965</v>
      </c>
    </row>
    <row r="58" spans="2:30">
      <c r="B58" s="61"/>
      <c r="C58" s="61"/>
      <c r="AD58" s="89"/>
    </row>
    <row r="59" spans="2:30">
      <c r="B59" s="9" t="s">
        <v>2</v>
      </c>
      <c r="C59" s="9" t="s">
        <v>46</v>
      </c>
      <c r="D59" s="48" t="s">
        <v>54</v>
      </c>
      <c r="E59" s="48" t="s">
        <v>53</v>
      </c>
      <c r="F59" s="9"/>
      <c r="G59" s="9"/>
      <c r="H59" s="9"/>
      <c r="I59" s="9"/>
      <c r="J59" s="9"/>
      <c r="K59" s="9"/>
      <c r="L59" s="9"/>
      <c r="M59" s="9"/>
      <c r="N59" s="9"/>
      <c r="O59" s="9"/>
      <c r="P59" s="9"/>
      <c r="Q59" s="9"/>
      <c r="R59" s="9"/>
      <c r="S59" s="9"/>
      <c r="T59" s="9"/>
      <c r="U59" s="9"/>
      <c r="V59" s="9"/>
      <c r="W59" s="9"/>
      <c r="X59" s="9"/>
      <c r="Y59" s="9"/>
      <c r="Z59" s="9"/>
      <c r="AA59" s="9"/>
      <c r="AB59" s="102"/>
      <c r="AC59" s="102"/>
      <c r="AD59" s="102"/>
    </row>
    <row r="60" spans="2:30">
      <c r="B60" s="49" t="s">
        <v>2</v>
      </c>
      <c r="C60" s="49" t="s">
        <v>45</v>
      </c>
      <c r="D60" s="50"/>
      <c r="E60" s="50"/>
      <c r="F60" s="26">
        <v>1.1000000000000001</v>
      </c>
      <c r="G60" s="26">
        <v>1.1000000000000001</v>
      </c>
      <c r="H60" s="26">
        <v>1.1000000000000001</v>
      </c>
      <c r="I60" s="26">
        <v>1.2</v>
      </c>
      <c r="J60" s="26">
        <v>1.4</v>
      </c>
      <c r="K60" s="26">
        <v>1.4</v>
      </c>
      <c r="L60" s="26">
        <v>1.5</v>
      </c>
      <c r="M60" s="26">
        <v>1.5</v>
      </c>
      <c r="N60" s="26">
        <v>2</v>
      </c>
      <c r="O60" s="26">
        <v>1.8</v>
      </c>
      <c r="P60" s="26">
        <v>2</v>
      </c>
      <c r="Q60" s="26">
        <v>2</v>
      </c>
      <c r="R60" s="26">
        <v>2.6</v>
      </c>
      <c r="S60" s="26">
        <v>2.7</v>
      </c>
      <c r="T60" s="26">
        <v>2.9</v>
      </c>
      <c r="U60" s="26">
        <v>3</v>
      </c>
      <c r="V60" s="26">
        <v>3.6</v>
      </c>
      <c r="W60" s="26">
        <v>3.6</v>
      </c>
      <c r="X60" s="26">
        <v>3.7</v>
      </c>
      <c r="Y60" s="26">
        <v>3.9</v>
      </c>
      <c r="Z60" s="26">
        <v>4.4000000000000004</v>
      </c>
      <c r="AA60" s="26">
        <v>4.5999999999999996</v>
      </c>
      <c r="AB60" s="105">
        <v>4.7</v>
      </c>
      <c r="AC60" s="105">
        <v>4.9000000000000004</v>
      </c>
      <c r="AD60" s="105">
        <v>5.5</v>
      </c>
    </row>
    <row r="61" spans="2:30">
      <c r="B61" s="51" t="s">
        <v>0</v>
      </c>
      <c r="C61" s="51" t="s">
        <v>150</v>
      </c>
      <c r="D61" s="52"/>
      <c r="E61" s="52"/>
      <c r="F61" s="16" t="s">
        <v>81</v>
      </c>
      <c r="G61" s="16" t="s">
        <v>81</v>
      </c>
      <c r="H61" s="16" t="s">
        <v>81</v>
      </c>
      <c r="I61" s="16" t="s">
        <v>81</v>
      </c>
      <c r="J61" s="16">
        <v>0.28100000000000003</v>
      </c>
      <c r="K61" s="16">
        <v>0.26100000000000001</v>
      </c>
      <c r="L61" s="16">
        <v>0.28499999999999998</v>
      </c>
      <c r="M61" s="16">
        <v>0.28699999999999998</v>
      </c>
      <c r="N61" s="16">
        <v>0.42299999999999999</v>
      </c>
      <c r="O61" s="16">
        <v>0.34</v>
      </c>
      <c r="P61" s="16">
        <v>0.35399999999999998</v>
      </c>
      <c r="Q61" s="16">
        <v>0.33700000000000002</v>
      </c>
      <c r="R61" s="16">
        <v>0.33800000000000002</v>
      </c>
      <c r="S61" s="16">
        <v>0.442</v>
      </c>
      <c r="T61" s="16">
        <v>0.42799999999999999</v>
      </c>
      <c r="U61" s="16">
        <v>0.45400000000000001</v>
      </c>
      <c r="V61" s="16">
        <v>0.34200000000000003</v>
      </c>
      <c r="W61" s="16">
        <v>0.36299999999999999</v>
      </c>
      <c r="X61" s="16">
        <v>0.28399999999999997</v>
      </c>
      <c r="Y61" s="16">
        <v>0.28899999999999998</v>
      </c>
      <c r="Z61" s="16">
        <v>0.23699999999999999</v>
      </c>
      <c r="AA61" s="16">
        <v>0.2578231719977595</v>
      </c>
      <c r="AB61" s="99">
        <v>0.2631528106845864</v>
      </c>
      <c r="AC61" s="99">
        <v>0.26093244847218711</v>
      </c>
      <c r="AD61" s="99">
        <v>0.24572081694474401</v>
      </c>
    </row>
    <row r="62" spans="2:30">
      <c r="B62" s="53" t="str">
        <f>B56</f>
        <v>オンライン決済のみ</v>
      </c>
      <c r="C62" s="53" t="str">
        <f>C56</f>
        <v>Online Payment</v>
      </c>
      <c r="D62" s="52"/>
      <c r="E62" s="52"/>
      <c r="F62" s="27">
        <v>1</v>
      </c>
      <c r="G62" s="27">
        <v>1</v>
      </c>
      <c r="H62" s="27">
        <v>1</v>
      </c>
      <c r="I62" s="27">
        <v>1.1000000000000001</v>
      </c>
      <c r="J62" s="27">
        <v>1.2</v>
      </c>
      <c r="K62" s="27">
        <v>1.2</v>
      </c>
      <c r="L62" s="27">
        <v>1.3</v>
      </c>
      <c r="M62" s="27">
        <v>1.3</v>
      </c>
      <c r="N62" s="27">
        <v>1.7</v>
      </c>
      <c r="O62" s="27">
        <v>1.6</v>
      </c>
      <c r="P62" s="27">
        <v>1.7</v>
      </c>
      <c r="Q62" s="27">
        <v>1.7</v>
      </c>
      <c r="R62" s="27">
        <v>2.1</v>
      </c>
      <c r="S62" s="27">
        <v>2.1</v>
      </c>
      <c r="T62" s="27">
        <v>2.2000000000000002</v>
      </c>
      <c r="U62" s="27">
        <v>2.2000000000000002</v>
      </c>
      <c r="V62" s="27">
        <v>2.6</v>
      </c>
      <c r="W62" s="27">
        <v>2.7</v>
      </c>
      <c r="X62" s="27">
        <v>2.5</v>
      </c>
      <c r="Y62" s="27">
        <v>2.6</v>
      </c>
      <c r="Z62" s="27">
        <v>2.9</v>
      </c>
      <c r="AA62" s="27">
        <v>3</v>
      </c>
      <c r="AB62" s="106">
        <v>2.9</v>
      </c>
      <c r="AC62" s="106">
        <v>3.1</v>
      </c>
      <c r="AD62" s="106">
        <v>3.4</v>
      </c>
    </row>
    <row r="63" spans="2:30">
      <c r="B63" s="55" t="s">
        <v>0</v>
      </c>
      <c r="C63" s="55" t="str">
        <f>C61</f>
        <v>Year on Year (%)</v>
      </c>
      <c r="D63" s="56"/>
      <c r="E63" s="56"/>
      <c r="F63" s="37" t="s">
        <v>81</v>
      </c>
      <c r="G63" s="37" t="s">
        <v>81</v>
      </c>
      <c r="H63" s="37" t="s">
        <v>81</v>
      </c>
      <c r="I63" s="37" t="s">
        <v>81</v>
      </c>
      <c r="J63" s="37">
        <v>0.23200000000000001</v>
      </c>
      <c r="K63" s="37">
        <v>0.19800000000000001</v>
      </c>
      <c r="L63" s="37">
        <v>0.249</v>
      </c>
      <c r="M63" s="37">
        <v>0.22600000000000001</v>
      </c>
      <c r="N63" s="37">
        <v>0.39300000000000002</v>
      </c>
      <c r="O63" s="37">
        <v>0.315</v>
      </c>
      <c r="P63" s="37">
        <v>0.25700000000000001</v>
      </c>
      <c r="Q63" s="37">
        <v>0.23300000000000001</v>
      </c>
      <c r="R63" s="37">
        <v>0.20300000000000001</v>
      </c>
      <c r="S63" s="37">
        <v>0.318</v>
      </c>
      <c r="T63" s="37">
        <v>0.28899999999999998</v>
      </c>
      <c r="U63" s="37">
        <v>0.32500000000000001</v>
      </c>
      <c r="V63" s="37">
        <v>0.23200000000000001</v>
      </c>
      <c r="W63" s="37">
        <v>0.246</v>
      </c>
      <c r="X63" s="37">
        <v>0.17299999999999999</v>
      </c>
      <c r="Y63" s="37">
        <v>0.192</v>
      </c>
      <c r="Z63" s="37">
        <v>0.112</v>
      </c>
      <c r="AA63" s="37">
        <v>0.13354749770930785</v>
      </c>
      <c r="AB63" s="101">
        <v>0.14779786081850932</v>
      </c>
      <c r="AC63" s="101">
        <v>0.16688129325637835</v>
      </c>
      <c r="AD63" s="101">
        <v>0.17868452402757501</v>
      </c>
    </row>
    <row r="65" spans="2:2">
      <c r="B65" s="35" t="s">
        <v>84</v>
      </c>
    </row>
    <row r="66" spans="2:2">
      <c r="B66" s="35" t="s">
        <v>74</v>
      </c>
    </row>
    <row r="67" spans="2:2">
      <c r="B67" s="35" t="s">
        <v>160</v>
      </c>
    </row>
    <row r="68" spans="2:2">
      <c r="B68" s="35" t="s">
        <v>162</v>
      </c>
    </row>
    <row r="69" spans="2:2">
      <c r="B69" s="35" t="s">
        <v>161</v>
      </c>
    </row>
    <row r="70" spans="2:2">
      <c r="B70" s="35" t="s">
        <v>163</v>
      </c>
    </row>
    <row r="71" spans="2:2">
      <c r="B71" s="35" t="s">
        <v>164</v>
      </c>
    </row>
    <row r="72" spans="2:2">
      <c r="B72" s="35" t="s">
        <v>153</v>
      </c>
    </row>
    <row r="74" spans="2:2">
      <c r="B74" s="35" t="s">
        <v>98</v>
      </c>
    </row>
    <row r="75" spans="2:2">
      <c r="B75" s="35" t="s">
        <v>157</v>
      </c>
    </row>
    <row r="76" spans="2:2">
      <c r="B76" s="35" t="s">
        <v>158</v>
      </c>
    </row>
    <row r="77" spans="2:2">
      <c r="B77" s="35" t="s">
        <v>159</v>
      </c>
    </row>
    <row r="78" spans="2:2">
      <c r="B78" s="35" t="s">
        <v>165</v>
      </c>
    </row>
    <row r="79" spans="2:2">
      <c r="B79" s="35" t="s">
        <v>166</v>
      </c>
    </row>
    <row r="80" spans="2:2">
      <c r="B80" s="35" t="s">
        <v>167</v>
      </c>
    </row>
    <row r="81" spans="2:2">
      <c r="B81" s="35" t="s">
        <v>138</v>
      </c>
    </row>
    <row r="82" spans="2:2">
      <c r="B82" s="35" t="s">
        <v>168</v>
      </c>
    </row>
    <row r="83" spans="2:2">
      <c r="B83" s="35" t="s">
        <v>169</v>
      </c>
    </row>
    <row r="84" spans="2:2">
      <c r="B84" s="35" t="s">
        <v>170</v>
      </c>
    </row>
    <row r="85" spans="2:2">
      <c r="B85" s="35" t="s">
        <v>171</v>
      </c>
    </row>
    <row r="86" spans="2:2">
      <c r="B86" s="35" t="s">
        <v>172</v>
      </c>
    </row>
    <row r="87" spans="2:2">
      <c r="B87" s="35" t="s">
        <v>173</v>
      </c>
    </row>
  </sheetData>
  <phoneticPr fontId="4"/>
  <pageMargins left="0.47244094488188981" right="0.47244094488188981" top="0.27559055118110237" bottom="0.27559055118110237" header="0.11811023622047245" footer="0.11811023622047245"/>
  <pageSetup paperSize="9" scale="58" fitToWidth="8" orientation="portrait" r:id="rId1"/>
  <colBreaks count="5" manualBreakCount="5">
    <brk id="9" min="4" max="86" man="1"/>
    <brk id="13" max="1048575" man="1"/>
    <brk id="17" min="4" max="86" man="1"/>
    <brk id="21" min="4" max="86" man="1"/>
    <brk id="25" min="4" max="8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60759-6648-4D6F-B5E7-73AD5F41C8E5}">
  <sheetPr>
    <tabColor theme="8"/>
  </sheetPr>
  <dimension ref="A1:N100"/>
  <sheetViews>
    <sheetView showGridLines="0" zoomScale="70" zoomScaleNormal="70" zoomScaleSheetLayoutView="100" workbookViewId="0">
      <pane xSplit="5" ySplit="5" topLeftCell="F6" activePane="bottomRight" state="frozen"/>
      <selection activeCell="B46" sqref="B46"/>
      <selection pane="topRight" activeCell="B46" sqref="B46"/>
      <selection pane="bottomLeft" activeCell="B46" sqref="B46"/>
      <selection pane="bottomRight"/>
    </sheetView>
  </sheetViews>
  <sheetFormatPr defaultRowHeight="16.5"/>
  <cols>
    <col min="1" max="1" width="5.625" style="35" customWidth="1"/>
    <col min="2" max="2" width="24.625" style="35" customWidth="1"/>
    <col min="3" max="3" width="50.625" style="35" customWidth="1"/>
    <col min="4" max="4" width="6.125" style="43" bestFit="1" customWidth="1"/>
    <col min="5" max="5" width="10.375" style="43" customWidth="1"/>
    <col min="6" max="11" width="13.625" style="35" customWidth="1"/>
    <col min="12" max="12" width="12" style="35" bestFit="1" customWidth="1"/>
    <col min="13" max="13" width="12" style="89" bestFit="1" customWidth="1"/>
    <col min="14" max="14" width="12" style="35" bestFit="1" customWidth="1"/>
    <col min="15" max="26" width="20.625" style="35" customWidth="1"/>
    <col min="27" max="34" width="15.625" style="35" customWidth="1"/>
    <col min="35" max="16384" width="9" style="35"/>
  </cols>
  <sheetData>
    <row r="1" spans="1:14" ht="22.5">
      <c r="A1" s="42"/>
    </row>
    <row r="2" spans="1:14">
      <c r="F2" s="34"/>
      <c r="G2" s="34"/>
      <c r="H2" s="34"/>
      <c r="I2" s="34"/>
      <c r="J2" s="34"/>
      <c r="K2" s="34"/>
      <c r="L2" s="34"/>
    </row>
    <row r="5" spans="1:14" s="18" customFormat="1" ht="39">
      <c r="B5" s="45" t="s">
        <v>36</v>
      </c>
      <c r="C5" s="46" t="s">
        <v>83</v>
      </c>
      <c r="D5" s="47" t="s">
        <v>15</v>
      </c>
      <c r="E5" s="47" t="s">
        <v>47</v>
      </c>
      <c r="F5" s="8" t="s">
        <v>58</v>
      </c>
      <c r="G5" s="8" t="s">
        <v>59</v>
      </c>
      <c r="H5" s="8" t="s">
        <v>60</v>
      </c>
      <c r="I5" s="8" t="s">
        <v>61</v>
      </c>
      <c r="J5" s="8" t="s">
        <v>62</v>
      </c>
      <c r="K5" s="8" t="s">
        <v>134</v>
      </c>
      <c r="L5" s="8" t="s">
        <v>146</v>
      </c>
      <c r="M5" s="90" t="s">
        <v>194</v>
      </c>
      <c r="N5" s="62"/>
    </row>
    <row r="6" spans="1:14" ht="0.95" customHeight="1"/>
    <row r="7" spans="1:14" ht="16.5" customHeight="1"/>
    <row r="8" spans="1:14">
      <c r="B8" s="9" t="s">
        <v>30</v>
      </c>
      <c r="C8" s="9" t="s">
        <v>37</v>
      </c>
      <c r="D8" s="48" t="s">
        <v>49</v>
      </c>
      <c r="E8" s="48" t="s">
        <v>50</v>
      </c>
    </row>
    <row r="9" spans="1:14">
      <c r="B9" s="49" t="s">
        <v>18</v>
      </c>
      <c r="C9" s="49" t="s">
        <v>75</v>
      </c>
      <c r="D9" s="50"/>
      <c r="E9" s="50"/>
      <c r="F9" s="36">
        <v>1354711</v>
      </c>
      <c r="G9" s="36">
        <v>1492290</v>
      </c>
      <c r="H9" s="36">
        <v>1392018</v>
      </c>
      <c r="I9" s="36">
        <v>2380734</v>
      </c>
      <c r="J9" s="36">
        <v>5314553</v>
      </c>
      <c r="K9" s="36">
        <v>7335680</v>
      </c>
      <c r="L9" s="36">
        <v>11403745</v>
      </c>
      <c r="M9" s="91">
        <v>12398190</v>
      </c>
      <c r="N9" s="34"/>
    </row>
    <row r="10" spans="1:14">
      <c r="B10" s="51" t="s">
        <v>125</v>
      </c>
      <c r="C10" s="51" t="s">
        <v>67</v>
      </c>
      <c r="D10" s="52"/>
      <c r="E10" s="52"/>
      <c r="F10" s="16" t="s">
        <v>114</v>
      </c>
      <c r="G10" s="16">
        <f t="shared" ref="G10:H10" si="0">G9/F9-1</f>
        <v>0.10155597762179536</v>
      </c>
      <c r="H10" s="16">
        <f t="shared" si="0"/>
        <v>-6.7193373942062151E-2</v>
      </c>
      <c r="I10" s="16">
        <f>I9/H9-1</f>
        <v>0.71027529816424795</v>
      </c>
      <c r="J10" s="16">
        <f>J9/I9-1</f>
        <v>1.2323170081159844</v>
      </c>
      <c r="K10" s="16">
        <f>K9/J9-1</f>
        <v>0.3803004692962888</v>
      </c>
      <c r="L10" s="16">
        <f>L9/K9-1</f>
        <v>0.55455867758680855</v>
      </c>
      <c r="M10" s="99">
        <f>M9/L9-1</f>
        <v>8.7203370471717889E-2</v>
      </c>
      <c r="N10" s="11"/>
    </row>
    <row r="11" spans="1:14">
      <c r="B11" s="53" t="s">
        <v>19</v>
      </c>
      <c r="C11" s="53" t="s">
        <v>76</v>
      </c>
      <c r="D11" s="52"/>
      <c r="E11" s="52"/>
      <c r="F11" s="15">
        <v>2872834</v>
      </c>
      <c r="G11" s="15">
        <v>3428408</v>
      </c>
      <c r="H11" s="15">
        <v>4899278</v>
      </c>
      <c r="I11" s="15">
        <v>5709969</v>
      </c>
      <c r="J11" s="15">
        <v>6573815</v>
      </c>
      <c r="K11" s="15">
        <v>7916835</v>
      </c>
      <c r="L11" s="15">
        <v>9422749</v>
      </c>
      <c r="M11" s="93">
        <v>11505453</v>
      </c>
      <c r="N11" s="34"/>
    </row>
    <row r="12" spans="1:14">
      <c r="B12" s="51" t="s">
        <v>125</v>
      </c>
      <c r="C12" s="51" t="s">
        <v>67</v>
      </c>
      <c r="D12" s="52"/>
      <c r="E12" s="52"/>
      <c r="F12" s="16" t="s">
        <v>114</v>
      </c>
      <c r="G12" s="16">
        <f t="shared" ref="G12:M12" si="1">G11/F11-1</f>
        <v>0.19338882789607759</v>
      </c>
      <c r="H12" s="16">
        <f t="shared" si="1"/>
        <v>0.4290242001535407</v>
      </c>
      <c r="I12" s="16">
        <f t="shared" si="1"/>
        <v>0.16547152457974423</v>
      </c>
      <c r="J12" s="16">
        <f t="shared" si="1"/>
        <v>0.15128733623597612</v>
      </c>
      <c r="K12" s="16">
        <f t="shared" si="1"/>
        <v>0.20429841728128939</v>
      </c>
      <c r="L12" s="16">
        <f t="shared" si="1"/>
        <v>0.19021667118236008</v>
      </c>
      <c r="M12" s="99">
        <f t="shared" si="1"/>
        <v>0.22102934080065162</v>
      </c>
      <c r="N12" s="11"/>
    </row>
    <row r="13" spans="1:14">
      <c r="B13" s="53" t="s">
        <v>20</v>
      </c>
      <c r="C13" s="53" t="s">
        <v>77</v>
      </c>
      <c r="D13" s="52"/>
      <c r="E13" s="52"/>
      <c r="F13" s="15">
        <v>4604062</v>
      </c>
      <c r="G13" s="15">
        <v>6356136</v>
      </c>
      <c r="H13" s="15">
        <v>7391633</v>
      </c>
      <c r="I13" s="15">
        <v>8931712</v>
      </c>
      <c r="J13" s="15">
        <v>10865687</v>
      </c>
      <c r="K13" s="15">
        <v>13663912</v>
      </c>
      <c r="L13" s="15">
        <v>17772378</v>
      </c>
      <c r="M13" s="93">
        <v>21356307</v>
      </c>
      <c r="N13" s="34"/>
    </row>
    <row r="14" spans="1:14">
      <c r="B14" s="51" t="s">
        <v>125</v>
      </c>
      <c r="C14" s="51" t="s">
        <v>67</v>
      </c>
      <c r="D14" s="52"/>
      <c r="E14" s="52"/>
      <c r="F14" s="16" t="s">
        <v>114</v>
      </c>
      <c r="G14" s="16">
        <f t="shared" ref="G14:M14" si="2">G13/F13-1</f>
        <v>0.38054961032236312</v>
      </c>
      <c r="H14" s="16">
        <f t="shared" si="2"/>
        <v>0.16291297102516378</v>
      </c>
      <c r="I14" s="16">
        <f t="shared" si="2"/>
        <v>0.20835436499620585</v>
      </c>
      <c r="J14" s="16">
        <f t="shared" si="2"/>
        <v>0.21652903721033545</v>
      </c>
      <c r="K14" s="16">
        <f t="shared" si="2"/>
        <v>0.25752858516907406</v>
      </c>
      <c r="L14" s="16">
        <f t="shared" si="2"/>
        <v>0.30068006878264431</v>
      </c>
      <c r="M14" s="99">
        <f t="shared" si="2"/>
        <v>0.2016572571211348</v>
      </c>
      <c r="N14" s="11"/>
    </row>
    <row r="15" spans="1:14">
      <c r="B15" s="53" t="s">
        <v>21</v>
      </c>
      <c r="C15" s="53" t="s">
        <v>78</v>
      </c>
      <c r="D15" s="52"/>
      <c r="E15" s="52"/>
      <c r="F15" s="15">
        <v>8657260</v>
      </c>
      <c r="G15" s="15">
        <v>10577247</v>
      </c>
      <c r="H15" s="15">
        <v>13239788</v>
      </c>
      <c r="I15" s="15">
        <v>16023987</v>
      </c>
      <c r="J15" s="15">
        <v>18913179</v>
      </c>
      <c r="K15" s="15">
        <v>21381925</v>
      </c>
      <c r="L15" s="15">
        <v>24520244</v>
      </c>
      <c r="M15" s="93">
        <v>28525104</v>
      </c>
      <c r="N15" s="34"/>
    </row>
    <row r="16" spans="1:14">
      <c r="B16" s="51" t="s">
        <v>125</v>
      </c>
      <c r="C16" s="51" t="s">
        <v>67</v>
      </c>
      <c r="D16" s="52"/>
      <c r="E16" s="52"/>
      <c r="F16" s="16" t="s">
        <v>114</v>
      </c>
      <c r="G16" s="16">
        <f t="shared" ref="G16:M16" si="3">G15/F15-1</f>
        <v>0.22177767561561046</v>
      </c>
      <c r="H16" s="16">
        <f t="shared" si="3"/>
        <v>0.25172343994614099</v>
      </c>
      <c r="I16" s="16">
        <f t="shared" si="3"/>
        <v>0.21029030072082722</v>
      </c>
      <c r="J16" s="16">
        <f t="shared" si="3"/>
        <v>0.18030419021183675</v>
      </c>
      <c r="K16" s="16">
        <f t="shared" si="3"/>
        <v>0.13053046238287069</v>
      </c>
      <c r="L16" s="16">
        <f t="shared" si="3"/>
        <v>0.14677439005141024</v>
      </c>
      <c r="M16" s="99">
        <f t="shared" si="3"/>
        <v>0.1633287172835638</v>
      </c>
      <c r="N16" s="11"/>
    </row>
    <row r="17" spans="2:14">
      <c r="B17" s="54" t="s">
        <v>17</v>
      </c>
      <c r="C17" s="54" t="s">
        <v>38</v>
      </c>
      <c r="D17" s="52"/>
      <c r="E17" s="52"/>
      <c r="F17" s="15">
        <v>17488867</v>
      </c>
      <c r="G17" s="15">
        <v>21854081</v>
      </c>
      <c r="H17" s="15">
        <v>26922718</v>
      </c>
      <c r="I17" s="15">
        <v>33046404</v>
      </c>
      <c r="J17" s="15">
        <v>41667235</v>
      </c>
      <c r="K17" s="15">
        <v>50298354</v>
      </c>
      <c r="L17" s="15">
        <v>63119117</v>
      </c>
      <c r="M17" s="93">
        <v>73785055</v>
      </c>
      <c r="N17" s="34"/>
    </row>
    <row r="18" spans="2:14">
      <c r="B18" s="55" t="s">
        <v>125</v>
      </c>
      <c r="C18" s="55" t="s">
        <v>67</v>
      </c>
      <c r="D18" s="56"/>
      <c r="E18" s="56"/>
      <c r="F18" s="37" t="s">
        <v>114</v>
      </c>
      <c r="G18" s="37">
        <f t="shared" ref="G18:M18" si="4">G17/F17-1</f>
        <v>0.24959958812654937</v>
      </c>
      <c r="H18" s="37">
        <f t="shared" si="4"/>
        <v>0.23193091487123163</v>
      </c>
      <c r="I18" s="37">
        <f t="shared" si="4"/>
        <v>0.22745422657548908</v>
      </c>
      <c r="J18" s="37">
        <f t="shared" si="4"/>
        <v>0.26087047171607547</v>
      </c>
      <c r="K18" s="37">
        <f t="shared" si="4"/>
        <v>0.2071440305554233</v>
      </c>
      <c r="L18" s="37">
        <f t="shared" si="4"/>
        <v>0.25489428540743098</v>
      </c>
      <c r="M18" s="101">
        <f t="shared" si="4"/>
        <v>0.16898110282499679</v>
      </c>
      <c r="N18" s="11"/>
    </row>
    <row r="20" spans="2:14">
      <c r="B20" s="9" t="s">
        <v>29</v>
      </c>
      <c r="C20" s="9" t="s">
        <v>39</v>
      </c>
      <c r="D20" s="48" t="s">
        <v>49</v>
      </c>
      <c r="E20" s="48" t="str">
        <f>E8</f>
        <v>Thousand yen</v>
      </c>
    </row>
    <row r="21" spans="2:14">
      <c r="B21" s="17" t="s">
        <v>23</v>
      </c>
      <c r="C21" s="17" t="s">
        <v>40</v>
      </c>
      <c r="D21" s="50"/>
      <c r="E21" s="50"/>
      <c r="F21" s="17"/>
      <c r="G21" s="17"/>
      <c r="H21" s="17"/>
      <c r="I21" s="17"/>
      <c r="J21" s="17"/>
      <c r="K21" s="17"/>
      <c r="L21" s="17"/>
      <c r="M21" s="95"/>
    </row>
    <row r="22" spans="2:14">
      <c r="B22" s="51" t="s">
        <v>26</v>
      </c>
      <c r="C22" s="51" t="s">
        <v>41</v>
      </c>
      <c r="D22" s="52"/>
      <c r="E22" s="52"/>
      <c r="F22" s="15">
        <v>11899839</v>
      </c>
      <c r="G22" s="15">
        <v>14801499</v>
      </c>
      <c r="H22" s="15">
        <v>18811705</v>
      </c>
      <c r="I22" s="15">
        <v>23037620</v>
      </c>
      <c r="J22" s="15">
        <v>30812806</v>
      </c>
      <c r="K22" s="15">
        <v>37978077</v>
      </c>
      <c r="L22" s="15">
        <v>47913393</v>
      </c>
      <c r="M22" s="93">
        <v>55927023</v>
      </c>
      <c r="N22" s="34"/>
    </row>
    <row r="23" spans="2:14">
      <c r="B23" s="57" t="s">
        <v>125</v>
      </c>
      <c r="C23" s="57" t="s">
        <v>67</v>
      </c>
      <c r="D23" s="52"/>
      <c r="E23" s="52"/>
      <c r="F23" s="16" t="s">
        <v>114</v>
      </c>
      <c r="G23" s="16">
        <f>G22/F22-1</f>
        <v>0.24384027380538509</v>
      </c>
      <c r="H23" s="16" t="s">
        <v>124</v>
      </c>
      <c r="I23" s="16">
        <f>I22/H22-1</f>
        <v>0.22464284869446982</v>
      </c>
      <c r="J23" s="16">
        <f>J22/I22-1</f>
        <v>0.33749953337193683</v>
      </c>
      <c r="K23" s="16">
        <f>K22/J22-1</f>
        <v>0.23254198270680049</v>
      </c>
      <c r="L23" s="16">
        <f>L22/K22-1</f>
        <v>0.26160661057167278</v>
      </c>
      <c r="M23" s="99">
        <f>M22/L22-1</f>
        <v>0.16725240059705238</v>
      </c>
      <c r="N23" s="11"/>
    </row>
    <row r="24" spans="2:14">
      <c r="B24" s="51" t="s">
        <v>28</v>
      </c>
      <c r="C24" s="51" t="str">
        <f>C29</f>
        <v>Operating Profit</v>
      </c>
      <c r="D24" s="52"/>
      <c r="E24" s="52"/>
      <c r="F24" s="15">
        <v>6364768</v>
      </c>
      <c r="G24" s="15">
        <v>8064804</v>
      </c>
      <c r="H24" s="15">
        <v>10031752</v>
      </c>
      <c r="I24" s="15">
        <v>11581232</v>
      </c>
      <c r="J24" s="15">
        <v>14424791</v>
      </c>
      <c r="K24" s="15">
        <v>17539462</v>
      </c>
      <c r="L24" s="15">
        <v>21101322</v>
      </c>
      <c r="M24" s="93">
        <v>25214399</v>
      </c>
      <c r="N24" s="34"/>
    </row>
    <row r="25" spans="2:14">
      <c r="B25" s="57" t="s">
        <v>125</v>
      </c>
      <c r="C25" s="57" t="s">
        <v>67</v>
      </c>
      <c r="D25" s="52"/>
      <c r="E25" s="52"/>
      <c r="F25" s="16" t="s">
        <v>114</v>
      </c>
      <c r="G25" s="16">
        <f>G24/F24-1</f>
        <v>0.26710101609359516</v>
      </c>
      <c r="H25" s="16" t="s">
        <v>124</v>
      </c>
      <c r="I25" s="16">
        <f>I24/H24-1</f>
        <v>0.154457566335372</v>
      </c>
      <c r="J25" s="16">
        <f>J24/I24-1</f>
        <v>0.24553164982792852</v>
      </c>
      <c r="K25" s="16">
        <f>K24/J24-1</f>
        <v>0.21592486158031687</v>
      </c>
      <c r="L25" s="16">
        <f>L24/K24-1</f>
        <v>0.20307692448035186</v>
      </c>
      <c r="M25" s="99">
        <f>M24/L24-1</f>
        <v>0.1949203466967615</v>
      </c>
      <c r="N25" s="11"/>
    </row>
    <row r="26" spans="2:14">
      <c r="B26" s="18" t="s">
        <v>24</v>
      </c>
      <c r="C26" s="18" t="s">
        <v>42</v>
      </c>
      <c r="D26" s="58"/>
      <c r="E26" s="58"/>
      <c r="F26" s="18"/>
      <c r="G26" s="18"/>
      <c r="H26" s="18"/>
      <c r="I26" s="18"/>
      <c r="J26" s="18"/>
      <c r="K26" s="18"/>
      <c r="L26" s="18"/>
      <c r="M26" s="96"/>
    </row>
    <row r="27" spans="2:14">
      <c r="B27" s="51" t="s">
        <v>26</v>
      </c>
      <c r="C27" s="51" t="s">
        <v>41</v>
      </c>
      <c r="D27" s="52"/>
      <c r="E27" s="52"/>
      <c r="F27" s="15">
        <v>4967201</v>
      </c>
      <c r="G27" s="15">
        <v>6254505</v>
      </c>
      <c r="H27" s="15">
        <v>7478106</v>
      </c>
      <c r="I27" s="15">
        <v>9416169</v>
      </c>
      <c r="J27" s="15">
        <v>10151451</v>
      </c>
      <c r="K27" s="15">
        <v>11402183</v>
      </c>
      <c r="L27" s="15">
        <v>14088682</v>
      </c>
      <c r="M27" s="93">
        <v>16462355</v>
      </c>
      <c r="N27" s="34"/>
    </row>
    <row r="28" spans="2:14">
      <c r="B28" s="57" t="s">
        <v>125</v>
      </c>
      <c r="C28" s="57" t="s">
        <v>67</v>
      </c>
      <c r="D28" s="52"/>
      <c r="E28" s="52"/>
      <c r="F28" s="16" t="s">
        <v>114</v>
      </c>
      <c r="G28" s="16">
        <f>G27/F27-1</f>
        <v>0.25916084329987865</v>
      </c>
      <c r="H28" s="16" t="s">
        <v>124</v>
      </c>
      <c r="I28" s="16">
        <f>I27/H27-1</f>
        <v>0.25916495433469389</v>
      </c>
      <c r="J28" s="16">
        <f>J27/I27-1</f>
        <v>7.8087171120229559E-2</v>
      </c>
      <c r="K28" s="16">
        <f>K27/J27-1</f>
        <v>0.12320721441693405</v>
      </c>
      <c r="L28" s="16">
        <f>L27/K27-1</f>
        <v>0.23561268925432954</v>
      </c>
      <c r="M28" s="99">
        <f>M27/L27-1</f>
        <v>0.16848084157197962</v>
      </c>
      <c r="N28" s="11"/>
    </row>
    <row r="29" spans="2:14">
      <c r="B29" s="51" t="s">
        <v>28</v>
      </c>
      <c r="C29" s="51" t="str">
        <f>C34</f>
        <v>Operating Profit</v>
      </c>
      <c r="D29" s="52"/>
      <c r="E29" s="52"/>
      <c r="F29" s="15">
        <v>145422</v>
      </c>
      <c r="G29" s="15">
        <v>1377684</v>
      </c>
      <c r="H29" s="15">
        <v>1972558</v>
      </c>
      <c r="I29" s="15">
        <v>1799806</v>
      </c>
      <c r="J29" s="15">
        <v>2093180</v>
      </c>
      <c r="K29" s="15">
        <v>2466696</v>
      </c>
      <c r="L29" s="15">
        <v>2751650</v>
      </c>
      <c r="M29" s="93">
        <v>4104615</v>
      </c>
      <c r="N29" s="34"/>
    </row>
    <row r="30" spans="2:14">
      <c r="B30" s="57" t="s">
        <v>125</v>
      </c>
      <c r="C30" s="57" t="s">
        <v>67</v>
      </c>
      <c r="D30" s="52"/>
      <c r="E30" s="52"/>
      <c r="F30" s="16" t="s">
        <v>114</v>
      </c>
      <c r="G30" s="16">
        <f>G29/F29-1</f>
        <v>8.4736972397573957</v>
      </c>
      <c r="H30" s="16" t="s">
        <v>124</v>
      </c>
      <c r="I30" s="16">
        <f>I29/H29-1</f>
        <v>-8.757765297649045E-2</v>
      </c>
      <c r="J30" s="16">
        <f>J29/I29-1</f>
        <v>0.16300312366999559</v>
      </c>
      <c r="K30" s="16">
        <f>K29/J29-1</f>
        <v>0.17844428095051557</v>
      </c>
      <c r="L30" s="16">
        <f>L29/K29-1</f>
        <v>0.11552051813437902</v>
      </c>
      <c r="M30" s="99">
        <f>M29/L29-1</f>
        <v>0.49169225737284905</v>
      </c>
      <c r="N30" s="11"/>
    </row>
    <row r="31" spans="2:14">
      <c r="B31" s="18" t="s">
        <v>25</v>
      </c>
      <c r="C31" s="18" t="s">
        <v>43</v>
      </c>
      <c r="D31" s="58"/>
      <c r="E31" s="58"/>
      <c r="F31" s="18"/>
      <c r="G31" s="18"/>
      <c r="H31" s="18"/>
      <c r="I31" s="18"/>
      <c r="J31" s="18"/>
      <c r="K31" s="18"/>
      <c r="L31" s="18"/>
      <c r="M31" s="96"/>
    </row>
    <row r="32" spans="2:14">
      <c r="B32" s="51" t="s">
        <v>26</v>
      </c>
      <c r="C32" s="51" t="s">
        <v>41</v>
      </c>
      <c r="D32" s="52"/>
      <c r="E32" s="52"/>
      <c r="F32" s="15">
        <v>4187381</v>
      </c>
      <c r="G32" s="15">
        <v>5361315</v>
      </c>
      <c r="H32" s="15">
        <v>632906</v>
      </c>
      <c r="I32" s="15">
        <v>602024</v>
      </c>
      <c r="J32" s="15">
        <v>717861</v>
      </c>
      <c r="K32" s="15">
        <v>942703</v>
      </c>
      <c r="L32" s="15">
        <v>1149538</v>
      </c>
      <c r="M32" s="93">
        <v>1509085</v>
      </c>
      <c r="N32" s="34"/>
    </row>
    <row r="33" spans="2:14">
      <c r="B33" s="57" t="s">
        <v>125</v>
      </c>
      <c r="C33" s="57" t="s">
        <v>67</v>
      </c>
      <c r="D33" s="52"/>
      <c r="E33" s="52"/>
      <c r="F33" s="16" t="s">
        <v>114</v>
      </c>
      <c r="G33" s="16">
        <f>G32/F32-1</f>
        <v>0.28035041473417399</v>
      </c>
      <c r="H33" s="16" t="s">
        <v>124</v>
      </c>
      <c r="I33" s="16">
        <f>I32/H32-1</f>
        <v>-4.8793975724673144E-2</v>
      </c>
      <c r="J33" s="16">
        <f>J32/I32-1</f>
        <v>0.19241259484671702</v>
      </c>
      <c r="K33" s="16">
        <f>K32/J32-1</f>
        <v>0.31321105339334498</v>
      </c>
      <c r="L33" s="16">
        <f>L32/K32-1</f>
        <v>0.21940632415511563</v>
      </c>
      <c r="M33" s="99">
        <f>M32/L32-1</f>
        <v>0.31277521926199925</v>
      </c>
      <c r="N33" s="11"/>
    </row>
    <row r="34" spans="2:14">
      <c r="B34" s="51" t="s">
        <v>28</v>
      </c>
      <c r="C34" s="51" t="str">
        <f>C39</f>
        <v>Operating Profit</v>
      </c>
      <c r="D34" s="52"/>
      <c r="E34" s="52"/>
      <c r="F34" s="15">
        <v>204701</v>
      </c>
      <c r="G34" s="15">
        <v>-177971</v>
      </c>
      <c r="H34" s="15">
        <v>110392</v>
      </c>
      <c r="I34" s="15">
        <v>77496</v>
      </c>
      <c r="J34" s="15">
        <v>-106886</v>
      </c>
      <c r="K34" s="15">
        <v>174462</v>
      </c>
      <c r="L34" s="15">
        <v>288842</v>
      </c>
      <c r="M34" s="93">
        <v>373678</v>
      </c>
      <c r="N34" s="34"/>
    </row>
    <row r="35" spans="2:14">
      <c r="B35" s="57" t="s">
        <v>125</v>
      </c>
      <c r="C35" s="57" t="s">
        <v>67</v>
      </c>
      <c r="D35" s="52"/>
      <c r="E35" s="52"/>
      <c r="F35" s="16" t="s">
        <v>114</v>
      </c>
      <c r="G35" s="16" t="s">
        <v>124</v>
      </c>
      <c r="H35" s="16" t="s">
        <v>124</v>
      </c>
      <c r="I35" s="16">
        <f>I34/H34-1</f>
        <v>-0.29799260816001161</v>
      </c>
      <c r="J35" s="16" t="s">
        <v>124</v>
      </c>
      <c r="K35" s="16" t="s">
        <v>16</v>
      </c>
      <c r="L35" s="16">
        <f>L34/K34-1</f>
        <v>0.65561554951794654</v>
      </c>
      <c r="M35" s="99">
        <f>M34/L34-1</f>
        <v>0.29371074843686173</v>
      </c>
      <c r="N35" s="11"/>
    </row>
    <row r="36" spans="2:14">
      <c r="B36" s="18" t="s">
        <v>31</v>
      </c>
      <c r="C36" s="18" t="s">
        <v>44</v>
      </c>
      <c r="D36" s="58"/>
      <c r="E36" s="58"/>
      <c r="F36" s="18"/>
      <c r="G36" s="18"/>
      <c r="H36" s="18"/>
      <c r="I36" s="18"/>
      <c r="J36" s="18"/>
      <c r="K36" s="18"/>
      <c r="L36" s="18"/>
      <c r="M36" s="96"/>
    </row>
    <row r="37" spans="2:14">
      <c r="B37" s="51" t="s">
        <v>26</v>
      </c>
      <c r="C37" s="51" t="s">
        <v>41</v>
      </c>
      <c r="D37" s="52"/>
      <c r="E37" s="52"/>
      <c r="F37" s="15">
        <v>0</v>
      </c>
      <c r="G37" s="15">
        <v>0</v>
      </c>
      <c r="H37" s="15">
        <v>0</v>
      </c>
      <c r="I37" s="15">
        <v>-9410</v>
      </c>
      <c r="J37" s="15">
        <v>-14884</v>
      </c>
      <c r="K37" s="15">
        <v>-24609</v>
      </c>
      <c r="L37" s="15">
        <v>-32496</v>
      </c>
      <c r="M37" s="93">
        <v>-113409</v>
      </c>
      <c r="N37" s="34"/>
    </row>
    <row r="38" spans="2:14">
      <c r="B38" s="57" t="s">
        <v>125</v>
      </c>
      <c r="C38" s="57" t="s">
        <v>67</v>
      </c>
      <c r="D38" s="52"/>
      <c r="E38" s="52"/>
      <c r="F38" s="16" t="s">
        <v>114</v>
      </c>
      <c r="G38" s="16" t="s">
        <v>114</v>
      </c>
      <c r="H38" s="16" t="s">
        <v>124</v>
      </c>
      <c r="I38" s="16" t="s">
        <v>114</v>
      </c>
      <c r="J38" s="16">
        <f>J37/I37-1</f>
        <v>0.581721572794899</v>
      </c>
      <c r="K38" s="16" t="s">
        <v>16</v>
      </c>
      <c r="L38" s="16" t="s">
        <v>16</v>
      </c>
      <c r="M38" s="99" t="s">
        <v>16</v>
      </c>
      <c r="N38" s="11"/>
    </row>
    <row r="39" spans="2:14">
      <c r="B39" s="51" t="s">
        <v>28</v>
      </c>
      <c r="C39" s="51" t="str">
        <f>C44</f>
        <v>Operating Profit</v>
      </c>
      <c r="D39" s="52"/>
      <c r="E39" s="52"/>
      <c r="F39" s="15">
        <v>-2766496</v>
      </c>
      <c r="G39" s="15">
        <v>-2713612</v>
      </c>
      <c r="H39" s="15">
        <v>-2551911</v>
      </c>
      <c r="I39" s="15">
        <v>-3069868</v>
      </c>
      <c r="J39" s="15">
        <v>-3423878</v>
      </c>
      <c r="K39" s="15">
        <v>-3931506</v>
      </c>
      <c r="L39" s="15">
        <v>-3829578</v>
      </c>
      <c r="M39" s="93">
        <v>-4505230</v>
      </c>
      <c r="N39" s="34"/>
    </row>
    <row r="40" spans="2:14">
      <c r="B40" s="57" t="s">
        <v>125</v>
      </c>
      <c r="C40" s="57" t="s">
        <v>67</v>
      </c>
      <c r="D40" s="52"/>
      <c r="E40" s="52"/>
      <c r="F40" s="16" t="s">
        <v>114</v>
      </c>
      <c r="G40" s="16">
        <f>G39/F39-1</f>
        <v>-1.9115877991509822E-2</v>
      </c>
      <c r="H40" s="16" t="s">
        <v>124</v>
      </c>
      <c r="I40" s="16">
        <f>I39/H39-1</f>
        <v>0.20296828533596978</v>
      </c>
      <c r="J40" s="16">
        <f>J39/I39-1</f>
        <v>0.11531766186689452</v>
      </c>
      <c r="K40" s="16" t="s">
        <v>16</v>
      </c>
      <c r="L40" s="16" t="s">
        <v>16</v>
      </c>
      <c r="M40" s="99" t="s">
        <v>16</v>
      </c>
      <c r="N40" s="11"/>
    </row>
    <row r="41" spans="2:14">
      <c r="B41" s="18" t="s">
        <v>17</v>
      </c>
      <c r="C41" s="18" t="s">
        <v>38</v>
      </c>
      <c r="D41" s="58"/>
      <c r="E41" s="58"/>
      <c r="F41" s="18"/>
      <c r="G41" s="18"/>
      <c r="H41" s="18"/>
      <c r="I41" s="18"/>
      <c r="J41" s="18"/>
      <c r="K41" s="18"/>
      <c r="L41" s="18"/>
      <c r="M41" s="96"/>
    </row>
    <row r="42" spans="2:14">
      <c r="B42" s="51" t="s">
        <v>26</v>
      </c>
      <c r="C42" s="51" t="s">
        <v>56</v>
      </c>
      <c r="D42" s="52"/>
      <c r="E42" s="52"/>
      <c r="F42" s="15">
        <v>21054421</v>
      </c>
      <c r="G42" s="15">
        <v>26417320</v>
      </c>
      <c r="H42" s="15">
        <v>26922718</v>
      </c>
      <c r="I42" s="15">
        <v>33046404</v>
      </c>
      <c r="J42" s="15">
        <v>41667235</v>
      </c>
      <c r="K42" s="15">
        <v>50298354</v>
      </c>
      <c r="L42" s="15">
        <v>63119117</v>
      </c>
      <c r="M42" s="93">
        <v>73785055</v>
      </c>
      <c r="N42" s="34"/>
    </row>
    <row r="43" spans="2:14">
      <c r="B43" s="57" t="s">
        <v>125</v>
      </c>
      <c r="C43" s="57" t="s">
        <v>67</v>
      </c>
      <c r="D43" s="52"/>
      <c r="E43" s="52"/>
      <c r="F43" s="16" t="s">
        <v>114</v>
      </c>
      <c r="G43" s="16">
        <f>G42/F42-1</f>
        <v>0.25471605227234706</v>
      </c>
      <c r="H43" s="16" t="s">
        <v>124</v>
      </c>
      <c r="I43" s="16">
        <f>I42/H42-1</f>
        <v>0.22745422657548908</v>
      </c>
      <c r="J43" s="16">
        <f>J42/I42-1</f>
        <v>0.26087047171607547</v>
      </c>
      <c r="K43" s="16">
        <f>K42/J42-1</f>
        <v>0.2071440305554233</v>
      </c>
      <c r="L43" s="16">
        <f>L42/K42-1</f>
        <v>0.25489428540743098</v>
      </c>
      <c r="M43" s="99">
        <f>M42/L42-1</f>
        <v>0.16898110282499679</v>
      </c>
      <c r="N43" s="11"/>
    </row>
    <row r="44" spans="2:14">
      <c r="B44" s="51" t="s">
        <v>28</v>
      </c>
      <c r="C44" s="51" t="s">
        <v>79</v>
      </c>
      <c r="D44" s="52"/>
      <c r="E44" s="52"/>
      <c r="F44" s="15">
        <v>3948395</v>
      </c>
      <c r="G44" s="15">
        <v>6550904</v>
      </c>
      <c r="H44" s="15">
        <v>9562791</v>
      </c>
      <c r="I44" s="15">
        <v>10388667</v>
      </c>
      <c r="J44" s="15">
        <v>12987207</v>
      </c>
      <c r="K44" s="15">
        <v>16249114</v>
      </c>
      <c r="L44" s="15">
        <v>20312237</v>
      </c>
      <c r="M44" s="93">
        <v>25187463</v>
      </c>
      <c r="N44" s="34"/>
    </row>
    <row r="45" spans="2:14">
      <c r="B45" s="60" t="s">
        <v>125</v>
      </c>
      <c r="C45" s="60" t="s">
        <v>67</v>
      </c>
      <c r="D45" s="56"/>
      <c r="E45" s="56"/>
      <c r="F45" s="37" t="s">
        <v>114</v>
      </c>
      <c r="G45" s="37">
        <f>G44/F44-1</f>
        <v>0.65913086203381366</v>
      </c>
      <c r="H45" s="37" t="s">
        <v>124</v>
      </c>
      <c r="I45" s="37">
        <f>I44/H44-1</f>
        <v>8.6363489487535583E-2</v>
      </c>
      <c r="J45" s="37">
        <f>J44/I44-1</f>
        <v>0.25013218731527354</v>
      </c>
      <c r="K45" s="37">
        <f>K44/J44-1</f>
        <v>0.25116308687464528</v>
      </c>
      <c r="L45" s="37">
        <f>L44/K44-1</f>
        <v>0.25005197206444607</v>
      </c>
      <c r="M45" s="101">
        <f>M44/L44-1</f>
        <v>0.24001423378429476</v>
      </c>
      <c r="N45" s="11"/>
    </row>
    <row r="47" spans="2:14">
      <c r="B47" s="9" t="s">
        <v>140</v>
      </c>
      <c r="C47" s="9" t="s">
        <v>141</v>
      </c>
      <c r="D47" s="48" t="s">
        <v>51</v>
      </c>
      <c r="E47" s="48" t="s">
        <v>52</v>
      </c>
    </row>
    <row r="48" spans="2:14">
      <c r="B48" s="49" t="s">
        <v>68</v>
      </c>
      <c r="C48" s="49" t="s">
        <v>80</v>
      </c>
      <c r="D48" s="50"/>
      <c r="E48" s="50"/>
      <c r="F48" s="36">
        <v>88879</v>
      </c>
      <c r="G48" s="36">
        <v>109620</v>
      </c>
      <c r="H48" s="36">
        <v>234402</v>
      </c>
      <c r="I48" s="36">
        <v>198009</v>
      </c>
      <c r="J48" s="36">
        <v>315034</v>
      </c>
      <c r="K48" s="36">
        <v>469993</v>
      </c>
      <c r="L48" s="36">
        <v>579164</v>
      </c>
      <c r="M48" s="91">
        <v>689884</v>
      </c>
      <c r="N48" s="34"/>
    </row>
    <row r="49" spans="2:14">
      <c r="B49" s="51" t="s">
        <v>125</v>
      </c>
      <c r="C49" s="51" t="s">
        <v>67</v>
      </c>
      <c r="D49" s="52"/>
      <c r="E49" s="52"/>
      <c r="F49" s="38" t="s">
        <v>114</v>
      </c>
      <c r="G49" s="38">
        <f t="shared" ref="G49" si="5">G48/F48-1</f>
        <v>0.23336221154603454</v>
      </c>
      <c r="H49" s="38">
        <f t="shared" ref="H49:M49" si="6">H48/G48-1</f>
        <v>1.1383141762452107</v>
      </c>
      <c r="I49" s="38">
        <f t="shared" si="6"/>
        <v>-0.15525891417308724</v>
      </c>
      <c r="J49" s="38">
        <f t="shared" si="6"/>
        <v>0.59100848951310292</v>
      </c>
      <c r="K49" s="38">
        <f t="shared" si="6"/>
        <v>0.49188024149774301</v>
      </c>
      <c r="L49" s="38">
        <f t="shared" si="6"/>
        <v>0.23228218292612879</v>
      </c>
      <c r="M49" s="107">
        <f t="shared" si="6"/>
        <v>0.19117210323846101</v>
      </c>
      <c r="N49" s="11"/>
    </row>
    <row r="50" spans="2:14">
      <c r="B50" s="53" t="s">
        <v>189</v>
      </c>
      <c r="C50" s="53" t="s">
        <v>190</v>
      </c>
      <c r="D50" s="52"/>
      <c r="E50" s="52"/>
      <c r="F50" s="15">
        <v>75357</v>
      </c>
      <c r="G50" s="15">
        <v>82608</v>
      </c>
      <c r="H50" s="15">
        <v>90116</v>
      </c>
      <c r="I50" s="15">
        <v>104110</v>
      </c>
      <c r="J50" s="15">
        <v>116123</v>
      </c>
      <c r="K50" s="15">
        <v>132052</v>
      </c>
      <c r="L50" s="15">
        <v>146539</v>
      </c>
      <c r="M50" s="93">
        <v>156575</v>
      </c>
      <c r="N50" s="34"/>
    </row>
    <row r="51" spans="2:14">
      <c r="B51" s="55" t="s">
        <v>125</v>
      </c>
      <c r="C51" s="55" t="str">
        <f>C49</f>
        <v>Year on Year (%)</v>
      </c>
      <c r="D51" s="56"/>
      <c r="E51" s="56"/>
      <c r="F51" s="37" t="s">
        <v>114</v>
      </c>
      <c r="G51" s="37">
        <f t="shared" ref="G51:M51" si="7">G50/F50-1</f>
        <v>9.6221983359210173E-2</v>
      </c>
      <c r="H51" s="37">
        <f t="shared" si="7"/>
        <v>9.088708115436761E-2</v>
      </c>
      <c r="I51" s="37">
        <f t="shared" si="7"/>
        <v>0.15528873895867545</v>
      </c>
      <c r="J51" s="37">
        <f t="shared" si="7"/>
        <v>0.11538757083853612</v>
      </c>
      <c r="K51" s="37">
        <f t="shared" si="7"/>
        <v>0.1371735142908812</v>
      </c>
      <c r="L51" s="37">
        <f t="shared" si="7"/>
        <v>0.10970678217671836</v>
      </c>
      <c r="M51" s="101">
        <f t="shared" si="7"/>
        <v>6.8486887449757505E-2</v>
      </c>
      <c r="N51" s="11"/>
    </row>
    <row r="52" spans="2:14">
      <c r="B52" s="61"/>
      <c r="C52" s="61"/>
    </row>
    <row r="53" spans="2:14">
      <c r="B53" s="9" t="s">
        <v>1</v>
      </c>
      <c r="C53" s="9" t="s">
        <v>45</v>
      </c>
      <c r="D53" s="48" t="s">
        <v>55</v>
      </c>
      <c r="E53" s="48" t="s">
        <v>82</v>
      </c>
      <c r="F53" s="9"/>
      <c r="G53" s="9"/>
      <c r="H53" s="9"/>
      <c r="I53" s="9"/>
      <c r="J53" s="9"/>
      <c r="K53" s="9"/>
      <c r="L53" s="9"/>
      <c r="M53" s="102"/>
      <c r="N53" s="9"/>
    </row>
    <row r="54" spans="2:14">
      <c r="B54" s="49" t="s">
        <v>72</v>
      </c>
      <c r="C54" s="49" t="s">
        <v>45</v>
      </c>
      <c r="D54" s="50"/>
      <c r="E54" s="50"/>
      <c r="F54" s="19">
        <v>1.1000000000000001</v>
      </c>
      <c r="G54" s="19">
        <v>1.37</v>
      </c>
      <c r="H54" s="19">
        <v>1.78</v>
      </c>
      <c r="I54" s="19">
        <v>2.58</v>
      </c>
      <c r="J54" s="19">
        <v>3.54</v>
      </c>
      <c r="K54" s="19">
        <v>4.8600000000000003</v>
      </c>
      <c r="L54" s="19">
        <v>6.2</v>
      </c>
      <c r="M54" s="108">
        <v>7.4</v>
      </c>
      <c r="N54" s="63"/>
    </row>
    <row r="55" spans="2:14">
      <c r="B55" s="51" t="s">
        <v>125</v>
      </c>
      <c r="C55" s="51" t="s">
        <v>67</v>
      </c>
      <c r="D55" s="52"/>
      <c r="E55" s="52"/>
      <c r="F55" s="16" t="s">
        <v>81</v>
      </c>
      <c r="G55" s="16">
        <v>0.252</v>
      </c>
      <c r="H55" s="16">
        <v>0.29799999999999999</v>
      </c>
      <c r="I55" s="16">
        <v>0.44800000000000001</v>
      </c>
      <c r="J55" s="16">
        <v>0.36899999999999999</v>
      </c>
      <c r="K55" s="16">
        <v>0.372</v>
      </c>
      <c r="L55" s="16">
        <v>0.27600000000000002</v>
      </c>
      <c r="M55" s="99">
        <v>0.19260663367903952</v>
      </c>
      <c r="N55" s="11"/>
    </row>
    <row r="56" spans="2:14">
      <c r="B56" s="53" t="s">
        <v>48</v>
      </c>
      <c r="C56" s="53" t="s">
        <v>73</v>
      </c>
      <c r="D56" s="52"/>
      <c r="E56" s="52"/>
      <c r="F56" s="20">
        <v>1.08</v>
      </c>
      <c r="G56" s="20">
        <v>1.35</v>
      </c>
      <c r="H56" s="20">
        <v>1.76</v>
      </c>
      <c r="I56" s="20">
        <v>2.52</v>
      </c>
      <c r="J56" s="20">
        <v>3.39</v>
      </c>
      <c r="K56" s="20">
        <v>4.49</v>
      </c>
      <c r="L56" s="20">
        <v>5.61</v>
      </c>
      <c r="M56" s="109">
        <v>6.41</v>
      </c>
      <c r="N56" s="63"/>
    </row>
    <row r="57" spans="2:14">
      <c r="B57" s="55" t="s">
        <v>125</v>
      </c>
      <c r="C57" s="55" t="str">
        <f>C55</f>
        <v>Year on Year (%)</v>
      </c>
      <c r="D57" s="56"/>
      <c r="E57" s="56"/>
      <c r="F57" s="37" t="s">
        <v>81</v>
      </c>
      <c r="G57" s="37">
        <v>0.251</v>
      </c>
      <c r="H57" s="37">
        <v>0.29499999999999998</v>
      </c>
      <c r="I57" s="37">
        <v>0.432</v>
      </c>
      <c r="J57" s="37">
        <v>0.34699999999999998</v>
      </c>
      <c r="K57" s="37">
        <v>0.32500000000000001</v>
      </c>
      <c r="L57" s="37">
        <v>0.247</v>
      </c>
      <c r="M57" s="101">
        <v>0.1440090181705691</v>
      </c>
      <c r="N57" s="11"/>
    </row>
    <row r="58" spans="2:14">
      <c r="B58" s="61"/>
      <c r="C58" s="61"/>
    </row>
    <row r="59" spans="2:14">
      <c r="B59" s="9" t="s">
        <v>2</v>
      </c>
      <c r="C59" s="9" t="s">
        <v>46</v>
      </c>
      <c r="D59" s="48" t="s">
        <v>54</v>
      </c>
      <c r="E59" s="48" t="s">
        <v>53</v>
      </c>
      <c r="F59" s="9"/>
      <c r="G59" s="9"/>
      <c r="H59" s="9"/>
      <c r="I59" s="9"/>
      <c r="J59" s="9"/>
      <c r="K59" s="9"/>
      <c r="L59" s="9"/>
      <c r="M59" s="102"/>
      <c r="N59" s="9"/>
    </row>
    <row r="60" spans="2:14">
      <c r="B60" s="49" t="s">
        <v>2</v>
      </c>
      <c r="C60" s="49" t="s">
        <v>45</v>
      </c>
      <c r="D60" s="50"/>
      <c r="E60" s="50"/>
      <c r="F60" s="21">
        <v>2.8</v>
      </c>
      <c r="G60" s="21">
        <v>3.6</v>
      </c>
      <c r="H60" s="21">
        <v>4.5999999999999996</v>
      </c>
      <c r="I60" s="21">
        <v>5.8</v>
      </c>
      <c r="J60" s="21">
        <v>8</v>
      </c>
      <c r="K60" s="21">
        <v>11.3</v>
      </c>
      <c r="L60" s="21">
        <v>14.9</v>
      </c>
      <c r="M60" s="110">
        <v>18.7</v>
      </c>
      <c r="N60" s="64"/>
    </row>
    <row r="61" spans="2:14">
      <c r="B61" s="51" t="s">
        <v>125</v>
      </c>
      <c r="C61" s="51" t="s">
        <v>67</v>
      </c>
      <c r="D61" s="52"/>
      <c r="E61" s="52"/>
      <c r="F61" s="16" t="s">
        <v>81</v>
      </c>
      <c r="G61" s="16">
        <v>0.28999999999999998</v>
      </c>
      <c r="H61" s="16">
        <v>0.26300000000000001</v>
      </c>
      <c r="I61" s="16">
        <v>0.27900000000000003</v>
      </c>
      <c r="J61" s="16">
        <v>0.36299999999999999</v>
      </c>
      <c r="K61" s="16">
        <v>0.41499999999999998</v>
      </c>
      <c r="L61" s="16">
        <v>0.318</v>
      </c>
      <c r="M61" s="99">
        <v>0.25496894816059212</v>
      </c>
      <c r="N61" s="11"/>
    </row>
    <row r="62" spans="2:14">
      <c r="B62" s="53" t="str">
        <f>B56</f>
        <v>オンライン決済のみ</v>
      </c>
      <c r="C62" s="53" t="str">
        <f>C56</f>
        <v>Online Payment</v>
      </c>
      <c r="D62" s="52"/>
      <c r="E62" s="52"/>
      <c r="F62" s="22">
        <v>2.6</v>
      </c>
      <c r="G62" s="22">
        <v>3.3</v>
      </c>
      <c r="H62" s="22">
        <v>4.2</v>
      </c>
      <c r="I62" s="22">
        <v>5.2</v>
      </c>
      <c r="J62" s="22">
        <v>6.8</v>
      </c>
      <c r="K62" s="22">
        <v>8.6999999999999993</v>
      </c>
      <c r="L62" s="22">
        <v>10.6</v>
      </c>
      <c r="M62" s="111">
        <v>12.1</v>
      </c>
      <c r="N62" s="64"/>
    </row>
    <row r="63" spans="2:14">
      <c r="B63" s="55" t="s">
        <v>125</v>
      </c>
      <c r="C63" s="55" t="str">
        <f>C61</f>
        <v>Year on Year (%)</v>
      </c>
      <c r="D63" s="56"/>
      <c r="E63" s="56"/>
      <c r="F63" s="37" t="s">
        <v>81</v>
      </c>
      <c r="G63" s="37">
        <v>0.30299999999999999</v>
      </c>
      <c r="H63" s="37">
        <v>0.26700000000000002</v>
      </c>
      <c r="I63" s="37">
        <v>0.22600000000000001</v>
      </c>
      <c r="J63" s="37">
        <v>0.29699999999999999</v>
      </c>
      <c r="K63" s="37">
        <v>0.28299999999999997</v>
      </c>
      <c r="L63" s="37">
        <v>0.21099999999999999</v>
      </c>
      <c r="M63" s="101">
        <v>0.13997425784012399</v>
      </c>
      <c r="N63" s="11"/>
    </row>
    <row r="64" spans="2:14">
      <c r="B64" s="65"/>
      <c r="C64" s="65"/>
      <c r="F64" s="11"/>
      <c r="G64" s="11"/>
      <c r="H64" s="11"/>
      <c r="I64" s="11"/>
      <c r="J64" s="11"/>
      <c r="K64" s="11"/>
      <c r="L64" s="11"/>
      <c r="M64" s="112"/>
      <c r="N64" s="11"/>
    </row>
    <row r="65" spans="2:2">
      <c r="B65" s="35" t="s">
        <v>84</v>
      </c>
    </row>
    <row r="66" spans="2:2">
      <c r="B66" s="35" t="s">
        <v>74</v>
      </c>
    </row>
    <row r="67" spans="2:2">
      <c r="B67" s="35" t="s">
        <v>174</v>
      </c>
    </row>
    <row r="68" spans="2:2">
      <c r="B68" s="35" t="s">
        <v>175</v>
      </c>
    </row>
    <row r="69" spans="2:2">
      <c r="B69" s="35" t="s">
        <v>160</v>
      </c>
    </row>
    <row r="70" spans="2:2">
      <c r="B70" s="35" t="s">
        <v>177</v>
      </c>
    </row>
    <row r="71" spans="2:2">
      <c r="B71" s="35" t="s">
        <v>176</v>
      </c>
    </row>
    <row r="72" spans="2:2">
      <c r="B72" s="35" t="s">
        <v>163</v>
      </c>
    </row>
    <row r="73" spans="2:2">
      <c r="B73" s="35" t="s">
        <v>178</v>
      </c>
    </row>
    <row r="74" spans="2:2">
      <c r="B74" s="35" t="s">
        <v>151</v>
      </c>
    </row>
    <row r="76" spans="2:2">
      <c r="B76" s="35" t="s">
        <v>147</v>
      </c>
    </row>
    <row r="77" spans="2:2">
      <c r="B77" s="35" t="s">
        <v>157</v>
      </c>
    </row>
    <row r="78" spans="2:2">
      <c r="B78" s="35" t="s">
        <v>179</v>
      </c>
    </row>
    <row r="79" spans="2:2">
      <c r="B79" s="35" t="s">
        <v>180</v>
      </c>
    </row>
    <row r="80" spans="2:2">
      <c r="B80" s="35" t="s">
        <v>165</v>
      </c>
    </row>
    <row r="81" spans="2:2">
      <c r="B81" s="35" t="s">
        <v>181</v>
      </c>
    </row>
    <row r="82" spans="2:2">
      <c r="B82" s="35" t="s">
        <v>182</v>
      </c>
    </row>
    <row r="83" spans="2:2">
      <c r="B83" s="35" t="s">
        <v>183</v>
      </c>
    </row>
    <row r="84" spans="2:2">
      <c r="B84" s="35" t="s">
        <v>168</v>
      </c>
    </row>
    <row r="85" spans="2:2">
      <c r="B85" s="35" t="s">
        <v>184</v>
      </c>
    </row>
    <row r="86" spans="2:2">
      <c r="B86" s="35" t="s">
        <v>185</v>
      </c>
    </row>
    <row r="87" spans="2:2">
      <c r="B87" s="35" t="s">
        <v>186</v>
      </c>
    </row>
    <row r="88" spans="2:2">
      <c r="B88" s="35" t="s">
        <v>187</v>
      </c>
    </row>
    <row r="89" spans="2:2">
      <c r="B89" s="35" t="s">
        <v>188</v>
      </c>
    </row>
    <row r="100" spans="6:11">
      <c r="F100" s="34"/>
      <c r="G100" s="34"/>
      <c r="H100" s="34"/>
      <c r="I100" s="34"/>
      <c r="J100" s="34"/>
      <c r="K100" s="34"/>
    </row>
  </sheetData>
  <phoneticPr fontId="4"/>
  <pageMargins left="0.47244094488188981" right="0.47244094488188981" top="0.27559055118110237" bottom="0.27559055118110237" header="0.11811023622047245" footer="0.11811023622047245"/>
  <pageSetup paperSize="9" scale="58" orientation="portrait" r:id="rId1"/>
  <colBreaks count="1" manualBreakCount="1">
    <brk id="9" min="4" max="8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CBA36-FBC4-476E-961D-AC20DDA00645}">
  <sheetPr>
    <tabColor theme="8"/>
    <pageSetUpPr autoPageBreaks="0"/>
  </sheetPr>
  <dimension ref="A1:N32"/>
  <sheetViews>
    <sheetView showGridLines="0" zoomScale="85" zoomScaleNormal="85" zoomScaleSheetLayoutView="70" workbookViewId="0">
      <pane xSplit="6" ySplit="5" topLeftCell="G6" activePane="bottomRight" state="frozen"/>
      <selection activeCell="Z1" sqref="Z1"/>
      <selection pane="topRight" activeCell="Z1" sqref="Z1"/>
      <selection pane="bottomLeft" activeCell="Z1" sqref="Z1"/>
      <selection pane="bottomRight"/>
    </sheetView>
  </sheetViews>
  <sheetFormatPr defaultRowHeight="16.5"/>
  <cols>
    <col min="1" max="1" width="5.625" style="35" customWidth="1"/>
    <col min="2" max="2" width="28.375" style="35" customWidth="1"/>
    <col min="3" max="3" width="45.625" style="35" customWidth="1"/>
    <col min="4" max="4" width="7.875" style="35" customWidth="1"/>
    <col min="5" max="5" width="6.125" style="43" customWidth="1"/>
    <col min="6" max="6" width="10.375" style="43" customWidth="1"/>
    <col min="7" max="14" width="10.625" style="35" customWidth="1"/>
    <col min="15" max="26" width="20.625" style="35" customWidth="1"/>
    <col min="27" max="34" width="15.625" style="35" customWidth="1"/>
    <col min="35" max="16384" width="9" style="35"/>
  </cols>
  <sheetData>
    <row r="1" spans="1:14" ht="22.5">
      <c r="A1" s="42"/>
    </row>
    <row r="2" spans="1:14">
      <c r="G2" s="34"/>
      <c r="H2" s="34"/>
      <c r="I2" s="34"/>
      <c r="J2" s="34"/>
      <c r="K2" s="34"/>
      <c r="L2" s="34"/>
      <c r="M2" s="34"/>
    </row>
    <row r="5" spans="1:14" s="18" customFormat="1" ht="19.5">
      <c r="B5" s="45" t="s">
        <v>196</v>
      </c>
      <c r="C5" s="46" t="s">
        <v>197</v>
      </c>
      <c r="D5" s="47" t="s">
        <v>198</v>
      </c>
      <c r="E5" s="47" t="s">
        <v>15</v>
      </c>
      <c r="F5" s="47" t="s">
        <v>47</v>
      </c>
      <c r="G5" s="8" t="s">
        <v>58</v>
      </c>
      <c r="H5" s="8" t="s">
        <v>59</v>
      </c>
      <c r="I5" s="8" t="s">
        <v>60</v>
      </c>
      <c r="J5" s="8" t="s">
        <v>61</v>
      </c>
      <c r="K5" s="8" t="s">
        <v>62</v>
      </c>
      <c r="L5" s="8" t="s">
        <v>134</v>
      </c>
      <c r="M5" s="8" t="s">
        <v>146</v>
      </c>
      <c r="N5" s="8" t="s">
        <v>194</v>
      </c>
    </row>
    <row r="6" spans="1:14" ht="0.95" customHeight="1"/>
    <row r="7" spans="1:14" ht="16.5" customHeight="1"/>
    <row r="8" spans="1:14">
      <c r="B8" s="114" t="s">
        <v>199</v>
      </c>
      <c r="C8" s="114" t="s">
        <v>200</v>
      </c>
      <c r="D8" s="114"/>
      <c r="E8" s="115" t="s">
        <v>201</v>
      </c>
      <c r="F8" s="115" t="s">
        <v>202</v>
      </c>
      <c r="G8" s="116"/>
      <c r="H8" s="116"/>
      <c r="I8" s="116"/>
      <c r="J8" s="116"/>
      <c r="K8" s="116"/>
      <c r="L8" s="116"/>
      <c r="M8" s="116"/>
      <c r="N8" s="116"/>
    </row>
    <row r="9" spans="1:14">
      <c r="B9" s="35" t="s">
        <v>203</v>
      </c>
      <c r="G9" s="117">
        <v>21054</v>
      </c>
      <c r="H9" s="117">
        <v>26417</v>
      </c>
      <c r="I9" s="117">
        <v>26922</v>
      </c>
      <c r="J9" s="117">
        <v>33046</v>
      </c>
      <c r="K9" s="117">
        <v>41667</v>
      </c>
      <c r="L9" s="117">
        <v>50298</v>
      </c>
      <c r="M9" s="117">
        <v>63119</v>
      </c>
      <c r="N9" s="117">
        <v>73785</v>
      </c>
    </row>
    <row r="10" spans="1:14">
      <c r="B10" s="51" t="s">
        <v>204</v>
      </c>
      <c r="C10" s="54"/>
      <c r="D10" s="54"/>
      <c r="E10" s="52"/>
      <c r="F10" s="52"/>
      <c r="G10" s="118" t="s">
        <v>81</v>
      </c>
      <c r="H10" s="118">
        <f>H9/G9-1</f>
        <v>0.25472594281371719</v>
      </c>
      <c r="I10" s="118" t="s">
        <v>81</v>
      </c>
      <c r="J10" s="118">
        <f>J9/I9-1</f>
        <v>0.22747195602109804</v>
      </c>
      <c r="K10" s="118">
        <f>K9/J9-1</f>
        <v>0.26087877504085211</v>
      </c>
      <c r="L10" s="118">
        <f>L9/K9-1</f>
        <v>0.2071423428612571</v>
      </c>
      <c r="M10" s="118">
        <f>M9/L9-1</f>
        <v>0.2549007912839476</v>
      </c>
      <c r="N10" s="118">
        <f>N9/M9-1</f>
        <v>0.1689823983269696</v>
      </c>
    </row>
    <row r="11" spans="1:14">
      <c r="B11" s="54" t="s">
        <v>205</v>
      </c>
      <c r="C11" s="54"/>
      <c r="D11" s="54"/>
      <c r="E11" s="52"/>
      <c r="F11" s="52"/>
      <c r="G11" s="119">
        <v>14524</v>
      </c>
      <c r="H11" s="119">
        <v>17337</v>
      </c>
      <c r="I11" s="119">
        <v>19270</v>
      </c>
      <c r="J11" s="119">
        <v>23846</v>
      </c>
      <c r="K11" s="119">
        <v>28098</v>
      </c>
      <c r="L11" s="119">
        <v>33635</v>
      </c>
      <c r="M11" s="119">
        <v>39985</v>
      </c>
      <c r="N11" s="119">
        <v>48103</v>
      </c>
    </row>
    <row r="12" spans="1:14">
      <c r="B12" s="51" t="s">
        <v>204</v>
      </c>
      <c r="C12" s="54"/>
      <c r="D12" s="54"/>
      <c r="E12" s="52"/>
      <c r="F12" s="52"/>
      <c r="G12" s="118" t="s">
        <v>81</v>
      </c>
      <c r="H12" s="118">
        <f>H11/G11-1</f>
        <v>0.19367942715505371</v>
      </c>
      <c r="I12" s="118" t="s">
        <v>81</v>
      </c>
      <c r="J12" s="118">
        <f>J11/I11-1</f>
        <v>0.2374675661650234</v>
      </c>
      <c r="K12" s="118">
        <f>K11/J11-1</f>
        <v>0.17831082781179242</v>
      </c>
      <c r="L12" s="118">
        <f>L11/K11-1</f>
        <v>0.19706028898854</v>
      </c>
      <c r="M12" s="118">
        <f>M11/L11-1</f>
        <v>0.18879143749070915</v>
      </c>
      <c r="N12" s="118">
        <f>N11/M11-1</f>
        <v>0.20302613480055021</v>
      </c>
    </row>
    <row r="13" spans="1:14">
      <c r="B13" s="54" t="s">
        <v>206</v>
      </c>
      <c r="C13" s="54"/>
      <c r="D13" s="54"/>
      <c r="E13" s="52"/>
      <c r="F13" s="52"/>
      <c r="G13" s="119">
        <v>3948</v>
      </c>
      <c r="H13" s="119">
        <v>6550</v>
      </c>
      <c r="I13" s="119">
        <v>9562</v>
      </c>
      <c r="J13" s="119">
        <v>10388</v>
      </c>
      <c r="K13" s="119">
        <v>12987</v>
      </c>
      <c r="L13" s="119">
        <v>16249</v>
      </c>
      <c r="M13" s="119">
        <v>20312</v>
      </c>
      <c r="N13" s="119">
        <v>25187</v>
      </c>
    </row>
    <row r="14" spans="1:14">
      <c r="B14" s="51" t="s">
        <v>204</v>
      </c>
      <c r="C14" s="54"/>
      <c r="D14" s="54"/>
      <c r="E14" s="52"/>
      <c r="F14" s="52"/>
      <c r="G14" s="118" t="s">
        <v>81</v>
      </c>
      <c r="H14" s="118">
        <f>H13/G13-1</f>
        <v>0.65906788247213788</v>
      </c>
      <c r="I14" s="118" t="s">
        <v>81</v>
      </c>
      <c r="J14" s="118">
        <f>J13/I13-1</f>
        <v>8.6383601756954587E-2</v>
      </c>
      <c r="K14" s="118">
        <f>K13/J13-1</f>
        <v>0.25019252984212548</v>
      </c>
      <c r="L14" s="118">
        <f>L13/K13-1</f>
        <v>0.25117425117425118</v>
      </c>
      <c r="M14" s="118">
        <f>M13/L13-1</f>
        <v>0.25004615668656527</v>
      </c>
      <c r="N14" s="118">
        <f>N13/M13-1</f>
        <v>0.24000590783773146</v>
      </c>
    </row>
    <row r="15" spans="1:14">
      <c r="B15" s="54" t="s">
        <v>207</v>
      </c>
      <c r="C15" s="54"/>
      <c r="D15" s="54"/>
      <c r="E15" s="52"/>
      <c r="F15" s="52"/>
      <c r="G15" s="119">
        <v>3587</v>
      </c>
      <c r="H15" s="119">
        <v>6700</v>
      </c>
      <c r="I15" s="119">
        <v>9297</v>
      </c>
      <c r="J15" s="119">
        <v>10989</v>
      </c>
      <c r="K15" s="119">
        <v>13285</v>
      </c>
      <c r="L15" s="119">
        <v>34756</v>
      </c>
      <c r="M15" s="119">
        <v>20636</v>
      </c>
      <c r="N15" s="119">
        <v>27504</v>
      </c>
    </row>
    <row r="16" spans="1:14">
      <c r="B16" s="51" t="s">
        <v>204</v>
      </c>
      <c r="C16" s="54"/>
      <c r="D16" s="54"/>
      <c r="E16" s="52"/>
      <c r="F16" s="52"/>
      <c r="G16" s="118" t="s">
        <v>81</v>
      </c>
      <c r="H16" s="120">
        <f>H15/G15-1</f>
        <v>0.8678561471982158</v>
      </c>
      <c r="I16" s="118" t="s">
        <v>81</v>
      </c>
      <c r="J16" s="120">
        <f>J15/I15-1</f>
        <v>0.18199419167473385</v>
      </c>
      <c r="K16" s="120">
        <f>K15/J15-1</f>
        <v>0.20893620893620901</v>
      </c>
      <c r="L16" s="120">
        <f>L15/K15-1</f>
        <v>1.6161836657884834</v>
      </c>
      <c r="M16" s="120">
        <f>M15/L15-1</f>
        <v>-0.40626078950397049</v>
      </c>
      <c r="N16" s="120">
        <f>N15/M15-1</f>
        <v>0.33281643729404919</v>
      </c>
    </row>
    <row r="17" spans="2:14" s="122" customFormat="1">
      <c r="B17" s="68" t="s">
        <v>208</v>
      </c>
      <c r="C17" s="121"/>
      <c r="D17" s="121"/>
      <c r="E17" s="52"/>
      <c r="F17" s="52"/>
      <c r="G17" s="119">
        <v>2420</v>
      </c>
      <c r="H17" s="119">
        <v>4255</v>
      </c>
      <c r="I17" s="119">
        <v>5267</v>
      </c>
      <c r="J17" s="119">
        <v>7624</v>
      </c>
      <c r="K17" s="119">
        <v>8818</v>
      </c>
      <c r="L17" s="119">
        <v>24152</v>
      </c>
      <c r="M17" s="119">
        <v>13475</v>
      </c>
      <c r="N17" s="119">
        <v>18705</v>
      </c>
    </row>
    <row r="18" spans="2:14">
      <c r="B18" s="123" t="s">
        <v>204</v>
      </c>
      <c r="C18" s="116"/>
      <c r="D18" s="116"/>
      <c r="E18" s="124"/>
      <c r="F18" s="124"/>
      <c r="G18" s="125" t="s">
        <v>81</v>
      </c>
      <c r="H18" s="126">
        <f>H17/G17-1</f>
        <v>0.75826446280991733</v>
      </c>
      <c r="I18" s="125" t="s">
        <v>16</v>
      </c>
      <c r="J18" s="126">
        <f>ROUNDDOWN(J17/I17-1,3)</f>
        <v>0.44700000000000001</v>
      </c>
      <c r="K18" s="126">
        <f>K17/J17-1</f>
        <v>0.15661070304302194</v>
      </c>
      <c r="L18" s="126">
        <f>L17/K17-1</f>
        <v>1.7389430709911546</v>
      </c>
      <c r="M18" s="126">
        <f>M17/L17-1</f>
        <v>-0.44207519046041732</v>
      </c>
      <c r="N18" s="126">
        <f>N17/M17-1</f>
        <v>0.38812615955473095</v>
      </c>
    </row>
    <row r="19" spans="2:14">
      <c r="B19" s="65"/>
      <c r="E19" s="115" t="s">
        <v>201</v>
      </c>
      <c r="F19" s="115" t="s">
        <v>202</v>
      </c>
      <c r="G19" s="118"/>
      <c r="H19" s="120"/>
      <c r="I19" s="120"/>
      <c r="J19" s="120"/>
      <c r="K19" s="120"/>
      <c r="L19" s="120"/>
      <c r="M19" s="120"/>
      <c r="N19" s="120"/>
    </row>
    <row r="20" spans="2:14">
      <c r="B20" s="17" t="s">
        <v>209</v>
      </c>
      <c r="C20" s="17"/>
      <c r="D20" s="127">
        <v>2</v>
      </c>
      <c r="E20" s="50"/>
      <c r="F20" s="50"/>
      <c r="G20" s="117">
        <v>4730</v>
      </c>
      <c r="H20" s="117">
        <v>7464</v>
      </c>
      <c r="I20" s="117">
        <v>10458</v>
      </c>
      <c r="J20" s="117">
        <v>11839</v>
      </c>
      <c r="K20" s="117">
        <v>14889</v>
      </c>
      <c r="L20" s="117">
        <v>18403</v>
      </c>
      <c r="M20" s="117">
        <v>22731</v>
      </c>
      <c r="N20" s="117">
        <v>28534</v>
      </c>
    </row>
    <row r="21" spans="2:14">
      <c r="B21" s="55" t="s">
        <v>204</v>
      </c>
      <c r="C21" s="85"/>
      <c r="D21" s="85"/>
      <c r="E21" s="56"/>
      <c r="F21" s="56"/>
      <c r="G21" s="128" t="s">
        <v>81</v>
      </c>
      <c r="H21" s="128">
        <f>H20/G20-1</f>
        <v>0.57801268498942915</v>
      </c>
      <c r="I21" s="128" t="s">
        <v>16</v>
      </c>
      <c r="J21" s="128">
        <f>J20/I20-1</f>
        <v>0.13205201759418617</v>
      </c>
      <c r="K21" s="128">
        <f>K20/J20-1</f>
        <v>0.25762311005997129</v>
      </c>
      <c r="L21" s="128">
        <f>L20/K20-1</f>
        <v>0.23601316408086515</v>
      </c>
      <c r="M21" s="128">
        <f>M20/L20-1</f>
        <v>0.23517904689452807</v>
      </c>
      <c r="N21" s="128">
        <f>N20/M20-1</f>
        <v>0.25529013241828347</v>
      </c>
    </row>
    <row r="23" spans="2:14">
      <c r="B23" s="17" t="s">
        <v>210</v>
      </c>
      <c r="C23" s="17"/>
      <c r="D23" s="17"/>
      <c r="E23" s="50"/>
      <c r="F23" s="50"/>
      <c r="G23" s="129">
        <f t="shared" ref="G23:N23" si="0">G13/G9</f>
        <v>0.18751781134226275</v>
      </c>
      <c r="H23" s="129">
        <f t="shared" si="0"/>
        <v>0.24794639815270469</v>
      </c>
      <c r="I23" s="129">
        <f t="shared" si="0"/>
        <v>0.35517420696827873</v>
      </c>
      <c r="J23" s="129">
        <f t="shared" si="0"/>
        <v>0.31434969436543003</v>
      </c>
      <c r="K23" s="129">
        <f t="shared" si="0"/>
        <v>0.3116855065159479</v>
      </c>
      <c r="L23" s="129">
        <f t="shared" si="0"/>
        <v>0.3230545946160881</v>
      </c>
      <c r="M23" s="129">
        <f t="shared" si="0"/>
        <v>0.32180484481693311</v>
      </c>
      <c r="N23" s="129">
        <f t="shared" si="0"/>
        <v>0.34135664430439794</v>
      </c>
    </row>
    <row r="24" spans="2:14">
      <c r="B24" s="85" t="s">
        <v>211</v>
      </c>
      <c r="C24" s="85"/>
      <c r="D24" s="85"/>
      <c r="E24" s="56"/>
      <c r="F24" s="56"/>
      <c r="G24" s="126">
        <f t="shared" ref="G24:N24" si="1">G20/G9</f>
        <v>0.22466039707419017</v>
      </c>
      <c r="H24" s="126">
        <f t="shared" si="1"/>
        <v>0.28254533065828824</v>
      </c>
      <c r="I24" s="126">
        <f t="shared" si="1"/>
        <v>0.38845553822152884</v>
      </c>
      <c r="J24" s="126">
        <f t="shared" si="1"/>
        <v>0.3582581855595231</v>
      </c>
      <c r="K24" s="126">
        <f t="shared" si="1"/>
        <v>0.35733314133486932</v>
      </c>
      <c r="L24" s="126">
        <f t="shared" si="1"/>
        <v>0.36587935902023938</v>
      </c>
      <c r="M24" s="126">
        <f t="shared" si="1"/>
        <v>0.36012927961469604</v>
      </c>
      <c r="N24" s="126">
        <f t="shared" si="1"/>
        <v>0.38671816764925121</v>
      </c>
    </row>
    <row r="26" spans="2:14">
      <c r="B26" s="35" t="s">
        <v>212</v>
      </c>
    </row>
    <row r="27" spans="2:14">
      <c r="B27" s="35" t="s">
        <v>213</v>
      </c>
    </row>
    <row r="28" spans="2:14">
      <c r="B28" s="35" t="s">
        <v>214</v>
      </c>
    </row>
    <row r="30" spans="2:14">
      <c r="B30" s="35" t="s">
        <v>215</v>
      </c>
    </row>
    <row r="31" spans="2:14">
      <c r="B31" s="35" t="s">
        <v>216</v>
      </c>
    </row>
    <row r="32" spans="2:14">
      <c r="B32" s="35" t="s">
        <v>217</v>
      </c>
    </row>
  </sheetData>
  <phoneticPr fontId="4"/>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10" min="4" max="3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10495-EA9D-4864-AFEF-1A94D0BFE600}">
  <sheetPr>
    <tabColor theme="8"/>
    <pageSetUpPr autoPageBreaks="0"/>
  </sheetPr>
  <dimension ref="A1:N39"/>
  <sheetViews>
    <sheetView showGridLines="0" zoomScale="85" zoomScaleNormal="85" zoomScaleSheetLayoutView="70" workbookViewId="0">
      <pane xSplit="6" ySplit="5" topLeftCell="G6" activePane="bottomRight" state="frozen"/>
      <selection activeCell="Z1" sqref="Z1"/>
      <selection pane="topRight" activeCell="Z1" sqref="Z1"/>
      <selection pane="bottomLeft" activeCell="Z1" sqref="Z1"/>
      <selection pane="bottomRight"/>
    </sheetView>
  </sheetViews>
  <sheetFormatPr defaultRowHeight="16.5"/>
  <cols>
    <col min="1" max="1" width="5.625" style="35" customWidth="1"/>
    <col min="2" max="2" width="25.875" style="35" customWidth="1"/>
    <col min="3" max="3" width="45.625" style="35" customWidth="1"/>
    <col min="4" max="4" width="7.875" style="35" customWidth="1"/>
    <col min="5" max="5" width="6.125" style="43" customWidth="1"/>
    <col min="6" max="6" width="10.375" style="43" customWidth="1"/>
    <col min="7" max="14" width="10.625" style="35" customWidth="1"/>
    <col min="15" max="26" width="20.625" style="35" customWidth="1"/>
    <col min="27" max="34" width="15.625" style="35" customWidth="1"/>
    <col min="35" max="16384" width="9" style="35"/>
  </cols>
  <sheetData>
    <row r="1" spans="1:14" ht="22.5">
      <c r="A1" s="42"/>
    </row>
    <row r="2" spans="1:14">
      <c r="G2" s="34"/>
      <c r="H2" s="34"/>
      <c r="I2" s="34"/>
      <c r="J2" s="34"/>
      <c r="K2" s="34"/>
      <c r="L2" s="34"/>
      <c r="M2" s="34"/>
    </row>
    <row r="5" spans="1:14" s="18" customFormat="1" ht="19.5">
      <c r="B5" s="45" t="s">
        <v>218</v>
      </c>
      <c r="C5" s="46" t="s">
        <v>219</v>
      </c>
      <c r="D5" s="47" t="s">
        <v>198</v>
      </c>
      <c r="E5" s="47" t="s">
        <v>15</v>
      </c>
      <c r="F5" s="47" t="s">
        <v>47</v>
      </c>
      <c r="G5" s="8" t="s">
        <v>58</v>
      </c>
      <c r="H5" s="8" t="s">
        <v>59</v>
      </c>
      <c r="I5" s="8" t="s">
        <v>60</v>
      </c>
      <c r="J5" s="8" t="s">
        <v>61</v>
      </c>
      <c r="K5" s="8" t="s">
        <v>62</v>
      </c>
      <c r="L5" s="8" t="s">
        <v>134</v>
      </c>
      <c r="M5" s="8" t="s">
        <v>146</v>
      </c>
      <c r="N5" s="8" t="s">
        <v>194</v>
      </c>
    </row>
    <row r="6" spans="1:14" ht="0.95" customHeight="1"/>
    <row r="7" spans="1:14" ht="16.5" customHeight="1"/>
    <row r="8" spans="1:14">
      <c r="B8" s="114" t="s">
        <v>218</v>
      </c>
      <c r="C8" s="114" t="s">
        <v>219</v>
      </c>
      <c r="D8" s="114"/>
      <c r="E8" s="115" t="s">
        <v>201</v>
      </c>
      <c r="F8" s="115" t="s">
        <v>202</v>
      </c>
      <c r="G8" s="116"/>
      <c r="H8" s="116"/>
      <c r="I8" s="116"/>
      <c r="J8" s="116"/>
      <c r="K8" s="116"/>
      <c r="L8" s="116"/>
      <c r="M8" s="116"/>
      <c r="N8" s="116"/>
    </row>
    <row r="9" spans="1:14">
      <c r="B9" s="35" t="s">
        <v>220</v>
      </c>
      <c r="C9" s="35" t="s">
        <v>221</v>
      </c>
      <c r="D9" s="130"/>
    </row>
    <row r="10" spans="1:14">
      <c r="B10" s="51" t="s">
        <v>222</v>
      </c>
      <c r="C10" s="51" t="s">
        <v>223</v>
      </c>
      <c r="D10" s="131"/>
      <c r="E10" s="52"/>
      <c r="F10" s="52"/>
      <c r="G10" s="15">
        <v>27533</v>
      </c>
      <c r="H10" s="15">
        <v>42033</v>
      </c>
      <c r="I10" s="15">
        <v>52013</v>
      </c>
      <c r="J10" s="15">
        <v>95830</v>
      </c>
      <c r="K10" s="15">
        <v>104523</v>
      </c>
      <c r="L10" s="15">
        <v>113967</v>
      </c>
      <c r="M10" s="15">
        <v>133658</v>
      </c>
      <c r="N10" s="15">
        <v>174053</v>
      </c>
    </row>
    <row r="11" spans="1:14">
      <c r="B11" s="51" t="s">
        <v>224</v>
      </c>
      <c r="C11" s="51" t="s">
        <v>225</v>
      </c>
      <c r="D11" s="131">
        <v>2</v>
      </c>
      <c r="E11" s="52"/>
      <c r="F11" s="52"/>
      <c r="G11" s="15">
        <v>36529</v>
      </c>
      <c r="H11" s="15">
        <v>43674</v>
      </c>
      <c r="I11" s="15">
        <v>53530</v>
      </c>
      <c r="J11" s="15">
        <v>57779</v>
      </c>
      <c r="K11" s="15">
        <v>70479</v>
      </c>
      <c r="L11" s="15">
        <v>86965</v>
      </c>
      <c r="M11" s="15">
        <v>103132</v>
      </c>
      <c r="N11" s="15">
        <v>108557</v>
      </c>
    </row>
    <row r="12" spans="1:14">
      <c r="B12" s="57" t="s">
        <v>226</v>
      </c>
      <c r="C12" s="57" t="s">
        <v>227</v>
      </c>
      <c r="D12" s="131"/>
      <c r="E12" s="52"/>
      <c r="F12" s="52"/>
      <c r="G12" s="15">
        <v>-2255</v>
      </c>
      <c r="H12" s="15">
        <v>-2003</v>
      </c>
      <c r="I12" s="15">
        <v>-1968</v>
      </c>
      <c r="J12" s="15">
        <v>-2574</v>
      </c>
      <c r="K12" s="15">
        <v>-2722</v>
      </c>
      <c r="L12" s="15">
        <v>-3339</v>
      </c>
      <c r="M12" s="15">
        <v>-3886</v>
      </c>
      <c r="N12" s="15">
        <v>-4638</v>
      </c>
    </row>
    <row r="13" spans="1:14">
      <c r="B13" s="51" t="s">
        <v>228</v>
      </c>
      <c r="C13" s="51" t="s">
        <v>229</v>
      </c>
      <c r="D13" s="131">
        <v>1</v>
      </c>
      <c r="E13" s="52"/>
      <c r="F13" s="52"/>
      <c r="G13" s="15">
        <v>5779</v>
      </c>
      <c r="H13" s="15">
        <v>7965</v>
      </c>
      <c r="I13" s="15">
        <v>7275</v>
      </c>
      <c r="J13" s="15">
        <v>9590</v>
      </c>
      <c r="K13" s="15">
        <v>9852</v>
      </c>
      <c r="L13" s="15">
        <v>12870</v>
      </c>
      <c r="M13" s="15">
        <v>14916</v>
      </c>
      <c r="N13" s="15">
        <v>18400</v>
      </c>
    </row>
    <row r="14" spans="1:14">
      <c r="B14" s="51" t="s">
        <v>230</v>
      </c>
      <c r="C14" s="51" t="s">
        <v>231</v>
      </c>
      <c r="D14" s="131"/>
      <c r="E14" s="52"/>
      <c r="F14" s="52"/>
      <c r="G14" s="15">
        <v>14495</v>
      </c>
      <c r="H14" s="15">
        <v>23185</v>
      </c>
      <c r="I14" s="15">
        <v>27171</v>
      </c>
      <c r="J14" s="15">
        <v>28821</v>
      </c>
      <c r="K14" s="15">
        <v>30599</v>
      </c>
      <c r="L14" s="15">
        <v>59603</v>
      </c>
      <c r="M14" s="15">
        <v>40639</v>
      </c>
      <c r="N14" s="15">
        <v>43689</v>
      </c>
    </row>
    <row r="15" spans="1:14">
      <c r="B15" s="54" t="s">
        <v>232</v>
      </c>
      <c r="C15" s="54" t="s">
        <v>233</v>
      </c>
      <c r="D15" s="131"/>
      <c r="E15" s="52"/>
      <c r="F15" s="52"/>
      <c r="G15" s="15">
        <v>84338</v>
      </c>
      <c r="H15" s="15">
        <v>116858</v>
      </c>
      <c r="I15" s="15">
        <v>139990</v>
      </c>
      <c r="J15" s="15">
        <v>192022</v>
      </c>
      <c r="K15" s="15">
        <v>215455</v>
      </c>
      <c r="L15" s="15">
        <v>273407</v>
      </c>
      <c r="M15" s="15">
        <v>292346</v>
      </c>
      <c r="N15" s="15">
        <v>344702</v>
      </c>
    </row>
    <row r="16" spans="1:14">
      <c r="B16" s="54"/>
      <c r="C16" s="54"/>
      <c r="D16" s="131"/>
      <c r="E16" s="52"/>
      <c r="F16" s="52"/>
      <c r="G16" s="54"/>
      <c r="H16" s="54"/>
      <c r="I16" s="54"/>
      <c r="J16" s="54"/>
      <c r="K16" s="54"/>
      <c r="L16" s="54"/>
      <c r="M16" s="54"/>
      <c r="N16" s="54"/>
    </row>
    <row r="17" spans="2:14">
      <c r="B17" s="54" t="s">
        <v>234</v>
      </c>
      <c r="C17" s="54" t="s">
        <v>235</v>
      </c>
      <c r="D17" s="131"/>
      <c r="E17" s="52"/>
      <c r="F17" s="52"/>
      <c r="G17" s="54"/>
      <c r="H17" s="54"/>
      <c r="I17" s="54"/>
      <c r="J17" s="54"/>
      <c r="K17" s="54"/>
      <c r="L17" s="54"/>
      <c r="M17" s="54"/>
      <c r="N17" s="54"/>
    </row>
    <row r="18" spans="2:14">
      <c r="B18" s="51" t="s">
        <v>236</v>
      </c>
      <c r="C18" s="51" t="s">
        <v>237</v>
      </c>
      <c r="D18" s="131">
        <v>3</v>
      </c>
      <c r="E18" s="52"/>
      <c r="F18" s="52"/>
      <c r="G18" s="15">
        <v>36497</v>
      </c>
      <c r="H18" s="15">
        <v>38800</v>
      </c>
      <c r="I18" s="15">
        <v>46752</v>
      </c>
      <c r="J18" s="15">
        <v>86751</v>
      </c>
      <c r="K18" s="15">
        <v>78251</v>
      </c>
      <c r="L18" s="15">
        <v>85562</v>
      </c>
      <c r="M18" s="15">
        <v>91071</v>
      </c>
      <c r="N18" s="15">
        <v>120721</v>
      </c>
    </row>
    <row r="19" spans="2:14">
      <c r="B19" s="51" t="s">
        <v>224</v>
      </c>
      <c r="C19" s="51" t="s">
        <v>225</v>
      </c>
      <c r="D19" s="131">
        <v>2</v>
      </c>
      <c r="E19" s="52"/>
      <c r="F19" s="52"/>
      <c r="G19" s="15">
        <v>11970</v>
      </c>
      <c r="H19" s="15">
        <v>14732</v>
      </c>
      <c r="I19" s="15">
        <v>15123</v>
      </c>
      <c r="J19" s="15">
        <v>18050</v>
      </c>
      <c r="K19" s="15">
        <v>18890</v>
      </c>
      <c r="L19" s="15">
        <v>20653</v>
      </c>
      <c r="M19" s="15">
        <v>22992</v>
      </c>
      <c r="N19" s="15">
        <v>24670</v>
      </c>
    </row>
    <row r="20" spans="2:14">
      <c r="B20" s="51" t="s">
        <v>238</v>
      </c>
      <c r="C20" s="51" t="s">
        <v>239</v>
      </c>
      <c r="D20" s="131">
        <v>4</v>
      </c>
      <c r="E20" s="52"/>
      <c r="F20" s="52"/>
      <c r="G20" s="15">
        <v>3820</v>
      </c>
      <c r="H20" s="15">
        <v>6300</v>
      </c>
      <c r="I20" s="15">
        <v>17199</v>
      </c>
      <c r="J20" s="15">
        <v>18931</v>
      </c>
      <c r="K20" s="15">
        <v>15158</v>
      </c>
      <c r="L20" s="15">
        <v>23000</v>
      </c>
      <c r="M20" s="15">
        <v>29350</v>
      </c>
      <c r="N20" s="15">
        <v>33255</v>
      </c>
    </row>
    <row r="21" spans="2:14">
      <c r="B21" s="51" t="s">
        <v>240</v>
      </c>
      <c r="C21" s="51" t="s">
        <v>241</v>
      </c>
      <c r="D21" s="131"/>
      <c r="E21" s="52"/>
      <c r="F21" s="52"/>
      <c r="G21" s="15">
        <v>0</v>
      </c>
      <c r="H21" s="15">
        <v>16676</v>
      </c>
      <c r="I21" s="15">
        <v>16745</v>
      </c>
      <c r="J21" s="15">
        <v>16814</v>
      </c>
      <c r="K21" s="15">
        <v>19593</v>
      </c>
      <c r="L21" s="15">
        <v>19678</v>
      </c>
      <c r="M21" s="15">
        <v>19763</v>
      </c>
      <c r="N21" s="15">
        <v>19849</v>
      </c>
    </row>
    <row r="22" spans="2:14">
      <c r="B22" s="51" t="s">
        <v>230</v>
      </c>
      <c r="C22" s="51" t="s">
        <v>231</v>
      </c>
      <c r="D22" s="131"/>
      <c r="E22" s="52"/>
      <c r="F22" s="52"/>
      <c r="G22" s="15">
        <v>11281</v>
      </c>
      <c r="H22" s="15">
        <v>14327</v>
      </c>
      <c r="I22" s="15">
        <v>16630</v>
      </c>
      <c r="J22" s="15">
        <v>18021</v>
      </c>
      <c r="K22" s="15">
        <v>25741</v>
      </c>
      <c r="L22" s="15">
        <v>35252</v>
      </c>
      <c r="M22" s="15">
        <v>34364</v>
      </c>
      <c r="N22" s="15">
        <v>40387</v>
      </c>
    </row>
    <row r="23" spans="2:14">
      <c r="B23" s="54" t="s">
        <v>242</v>
      </c>
      <c r="C23" s="54" t="s">
        <v>243</v>
      </c>
      <c r="D23" s="131"/>
      <c r="E23" s="52"/>
      <c r="F23" s="52"/>
      <c r="G23" s="15">
        <v>63569</v>
      </c>
      <c r="H23" s="15">
        <v>90838</v>
      </c>
      <c r="I23" s="15">
        <v>112451</v>
      </c>
      <c r="J23" s="15">
        <v>158569</v>
      </c>
      <c r="K23" s="15">
        <v>157635</v>
      </c>
      <c r="L23" s="15">
        <v>184146</v>
      </c>
      <c r="M23" s="15">
        <v>197541</v>
      </c>
      <c r="N23" s="15">
        <v>238883</v>
      </c>
    </row>
    <row r="24" spans="2:14">
      <c r="B24" s="54"/>
      <c r="C24" s="54"/>
      <c r="D24" s="131"/>
      <c r="E24" s="52"/>
      <c r="F24" s="52"/>
      <c r="G24" s="54"/>
      <c r="H24" s="54"/>
      <c r="I24" s="54"/>
      <c r="J24" s="54"/>
      <c r="K24" s="54"/>
      <c r="L24" s="54"/>
      <c r="M24" s="54"/>
      <c r="N24" s="54"/>
    </row>
    <row r="25" spans="2:14">
      <c r="B25" s="54" t="s">
        <v>244</v>
      </c>
      <c r="C25" s="54" t="s">
        <v>245</v>
      </c>
      <c r="D25" s="131"/>
      <c r="E25" s="52"/>
      <c r="F25" s="52"/>
      <c r="G25" s="54"/>
      <c r="H25" s="54"/>
      <c r="I25" s="54"/>
      <c r="J25" s="54"/>
      <c r="K25" s="54"/>
      <c r="L25" s="54"/>
      <c r="M25" s="54"/>
      <c r="N25" s="54"/>
    </row>
    <row r="26" spans="2:14">
      <c r="B26" s="85" t="s">
        <v>246</v>
      </c>
      <c r="C26" s="85" t="s">
        <v>247</v>
      </c>
      <c r="D26" s="132"/>
      <c r="E26" s="56"/>
      <c r="F26" s="56"/>
      <c r="G26" s="133">
        <v>20769</v>
      </c>
      <c r="H26" s="133">
        <v>26020</v>
      </c>
      <c r="I26" s="133">
        <v>27539</v>
      </c>
      <c r="J26" s="133">
        <v>33453</v>
      </c>
      <c r="K26" s="133">
        <v>57820</v>
      </c>
      <c r="L26" s="133">
        <v>89260</v>
      </c>
      <c r="M26" s="133">
        <v>94804</v>
      </c>
      <c r="N26" s="133">
        <v>105819</v>
      </c>
    </row>
    <row r="28" spans="2:14">
      <c r="B28" s="35" t="s">
        <v>248</v>
      </c>
    </row>
    <row r="29" spans="2:14">
      <c r="B29" s="35" t="s">
        <v>249</v>
      </c>
    </row>
    <row r="30" spans="2:14">
      <c r="B30" s="35" t="s">
        <v>250</v>
      </c>
    </row>
    <row r="31" spans="2:14">
      <c r="B31" s="35" t="s">
        <v>251</v>
      </c>
    </row>
    <row r="32" spans="2:14">
      <c r="B32" s="35" t="s">
        <v>252</v>
      </c>
    </row>
    <row r="34" spans="2:2">
      <c r="B34" s="35" t="s">
        <v>253</v>
      </c>
    </row>
    <row r="35" spans="2:2">
      <c r="B35" s="35" t="s">
        <v>254</v>
      </c>
    </row>
    <row r="36" spans="2:2">
      <c r="B36" s="35" t="s">
        <v>255</v>
      </c>
    </row>
    <row r="37" spans="2:2">
      <c r="B37" s="35" t="s">
        <v>256</v>
      </c>
    </row>
    <row r="38" spans="2:2">
      <c r="B38" s="35" t="s">
        <v>257</v>
      </c>
    </row>
    <row r="39" spans="2:2">
      <c r="B39" s="35" t="s">
        <v>258</v>
      </c>
    </row>
  </sheetData>
  <phoneticPr fontId="4"/>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10" min="4"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EB73-CE9A-4604-A02D-B5EA66E9F368}">
  <sheetPr>
    <tabColor theme="8"/>
  </sheetPr>
  <dimension ref="A1:N22"/>
  <sheetViews>
    <sheetView showGridLines="0" zoomScale="85" zoomScaleNormal="85" workbookViewId="0">
      <pane xSplit="5" ySplit="5" topLeftCell="F6" activePane="bottomRight" state="frozen"/>
      <selection activeCell="B46" sqref="B46"/>
      <selection pane="topRight" activeCell="B46" sqref="B46"/>
      <selection pane="bottomLeft" activeCell="B46" sqref="B46"/>
      <selection pane="bottomRight"/>
    </sheetView>
  </sheetViews>
  <sheetFormatPr defaultRowHeight="16.5"/>
  <cols>
    <col min="1" max="1" width="5.625" style="35" customWidth="1"/>
    <col min="2" max="2" width="30" style="35" customWidth="1"/>
    <col min="3" max="3" width="41" style="35" customWidth="1"/>
    <col min="4" max="4" width="5.125" style="43" customWidth="1"/>
    <col min="5" max="5" width="6.5" style="43" customWidth="1"/>
    <col min="6" max="7" width="12" style="35" customWidth="1"/>
    <col min="8" max="12" width="12" style="35" bestFit="1" customWidth="1"/>
    <col min="13" max="13" width="12" style="89" bestFit="1" customWidth="1"/>
    <col min="14" max="14" width="12" style="35" bestFit="1" customWidth="1"/>
    <col min="15" max="26" width="20.625" style="35" customWidth="1"/>
    <col min="27" max="34" width="15.625" style="35" customWidth="1"/>
    <col min="35" max="16384" width="9" style="35"/>
  </cols>
  <sheetData>
    <row r="1" spans="1:14" ht="22.5">
      <c r="A1" s="42"/>
    </row>
    <row r="5" spans="1:14" s="18" customFormat="1" ht="39">
      <c r="B5" s="45" t="s">
        <v>36</v>
      </c>
      <c r="C5" s="46" t="s">
        <v>83</v>
      </c>
      <c r="D5" s="47" t="s">
        <v>15</v>
      </c>
      <c r="E5" s="47" t="s">
        <v>47</v>
      </c>
      <c r="F5" s="8" t="s">
        <v>58</v>
      </c>
      <c r="G5" s="8" t="s">
        <v>59</v>
      </c>
      <c r="H5" s="8" t="s">
        <v>60</v>
      </c>
      <c r="I5" s="8" t="s">
        <v>61</v>
      </c>
      <c r="J5" s="8" t="s">
        <v>62</v>
      </c>
      <c r="K5" s="8" t="s">
        <v>134</v>
      </c>
      <c r="L5" s="8" t="s">
        <v>149</v>
      </c>
      <c r="M5" s="90" t="s">
        <v>194</v>
      </c>
      <c r="N5" s="8"/>
    </row>
    <row r="6" spans="1:14" ht="0.95" customHeight="1"/>
    <row r="7" spans="1:14" ht="16.5" customHeight="1"/>
    <row r="8" spans="1:14">
      <c r="B8" s="9" t="s">
        <v>109</v>
      </c>
      <c r="C8" s="9" t="s">
        <v>110</v>
      </c>
      <c r="D8" s="48" t="s">
        <v>108</v>
      </c>
      <c r="E8" s="48" t="s">
        <v>107</v>
      </c>
      <c r="F8" s="9"/>
      <c r="G8" s="9"/>
      <c r="H8" s="9"/>
      <c r="I8" s="9"/>
      <c r="J8" s="9"/>
      <c r="K8" s="9"/>
      <c r="L8" s="9"/>
      <c r="M8" s="102"/>
      <c r="N8" s="9"/>
    </row>
    <row r="9" spans="1:14" ht="49.5">
      <c r="B9" s="66" t="s">
        <v>113</v>
      </c>
      <c r="C9" s="66" t="s">
        <v>120</v>
      </c>
      <c r="D9" s="67"/>
      <c r="E9" s="67"/>
      <c r="F9" s="1">
        <v>5.0999999999999997E-2</v>
      </c>
      <c r="G9" s="1">
        <v>6.7000000000000004E-2</v>
      </c>
      <c r="H9" s="1">
        <v>7.1999999999999995E-2</v>
      </c>
      <c r="I9" s="1">
        <v>6.6000000000000003E-2</v>
      </c>
      <c r="J9" s="1">
        <v>6.5000000000000002E-2</v>
      </c>
      <c r="K9" s="1">
        <v>0.14199999999999999</v>
      </c>
      <c r="L9" s="1">
        <v>7.2999999999999995E-2</v>
      </c>
      <c r="M9" s="1">
        <v>8.5999999999999993E-2</v>
      </c>
      <c r="N9" s="5"/>
    </row>
    <row r="10" spans="1:14" ht="49.5">
      <c r="B10" s="68" t="s">
        <v>111</v>
      </c>
      <c r="C10" s="68" t="s">
        <v>123</v>
      </c>
      <c r="D10" s="69"/>
      <c r="E10" s="69"/>
      <c r="F10" s="10">
        <v>0.129</v>
      </c>
      <c r="G10" s="10">
        <v>0.191</v>
      </c>
      <c r="H10" s="10">
        <v>0.20499999999999999</v>
      </c>
      <c r="I10" s="10">
        <v>0.26200000000000001</v>
      </c>
      <c r="J10" s="10">
        <v>0.20100000000000001</v>
      </c>
      <c r="K10" s="10">
        <v>0.33800000000000002</v>
      </c>
      <c r="L10" s="10">
        <v>0.15</v>
      </c>
      <c r="M10" s="97">
        <v>0.192</v>
      </c>
      <c r="N10" s="70"/>
    </row>
    <row r="11" spans="1:14" ht="49.5">
      <c r="B11" s="71" t="s">
        <v>112</v>
      </c>
      <c r="C11" s="71" t="s">
        <v>121</v>
      </c>
      <c r="D11" s="72"/>
      <c r="E11" s="72"/>
      <c r="F11" s="2">
        <v>0.23300000000000001</v>
      </c>
      <c r="G11" s="2">
        <v>0.21199999999999999</v>
      </c>
      <c r="H11" s="2">
        <v>0.189</v>
      </c>
      <c r="I11" s="2">
        <v>0.16500000000000001</v>
      </c>
      <c r="J11" s="2">
        <v>0.25900000000000001</v>
      </c>
      <c r="K11" s="2">
        <v>0.31900000000000001</v>
      </c>
      <c r="L11" s="2">
        <v>0.316</v>
      </c>
      <c r="M11" s="2">
        <v>0.29899999999999999</v>
      </c>
      <c r="N11" s="5"/>
    </row>
    <row r="12" spans="1:14" ht="33">
      <c r="B12" s="68" t="s">
        <v>127</v>
      </c>
      <c r="C12" s="68" t="s">
        <v>128</v>
      </c>
      <c r="D12" s="69" t="s">
        <v>115</v>
      </c>
      <c r="E12" s="69" t="s">
        <v>116</v>
      </c>
      <c r="F12" s="3">
        <v>32.58</v>
      </c>
      <c r="G12" s="3">
        <v>57.46</v>
      </c>
      <c r="H12" s="3">
        <v>70.09</v>
      </c>
      <c r="I12" s="3">
        <v>101.04</v>
      </c>
      <c r="J12" s="3">
        <v>116.17</v>
      </c>
      <c r="K12" s="3">
        <v>314.66000000000003</v>
      </c>
      <c r="L12" s="3">
        <v>175.86</v>
      </c>
      <c r="M12" s="3">
        <v>243.85</v>
      </c>
      <c r="N12" s="6"/>
    </row>
    <row r="13" spans="1:14" ht="49.5">
      <c r="B13" s="68" t="s">
        <v>117</v>
      </c>
      <c r="C13" s="68" t="s">
        <v>122</v>
      </c>
      <c r="D13" s="69" t="s">
        <v>115</v>
      </c>
      <c r="E13" s="69" t="s">
        <v>116</v>
      </c>
      <c r="F13" s="3">
        <v>264.83</v>
      </c>
      <c r="G13" s="3">
        <v>336.65</v>
      </c>
      <c r="H13" s="3">
        <v>360.17</v>
      </c>
      <c r="I13" s="3">
        <v>431.25</v>
      </c>
      <c r="J13" s="3">
        <v>736.34</v>
      </c>
      <c r="K13" s="28">
        <v>1148.73</v>
      </c>
      <c r="L13" s="28">
        <v>1216.6600000000001</v>
      </c>
      <c r="M13" s="28">
        <v>1356.6</v>
      </c>
      <c r="N13" s="6"/>
    </row>
    <row r="14" spans="1:14" ht="33">
      <c r="B14" s="71" t="s">
        <v>132</v>
      </c>
      <c r="C14" s="71" t="s">
        <v>133</v>
      </c>
      <c r="D14" s="72" t="s">
        <v>131</v>
      </c>
      <c r="E14" s="69" t="s">
        <v>116</v>
      </c>
      <c r="F14" s="7">
        <v>40</v>
      </c>
      <c r="G14" s="7">
        <v>58</v>
      </c>
      <c r="H14" s="7">
        <v>36</v>
      </c>
      <c r="I14" s="7">
        <v>52</v>
      </c>
      <c r="J14" s="7">
        <v>59</v>
      </c>
      <c r="K14" s="7">
        <v>160</v>
      </c>
      <c r="L14" s="7">
        <v>89</v>
      </c>
      <c r="M14" s="7">
        <v>124</v>
      </c>
      <c r="N14" s="6"/>
    </row>
    <row r="15" spans="1:14">
      <c r="B15" s="73" t="s">
        <v>118</v>
      </c>
      <c r="C15" s="73" t="s">
        <v>119</v>
      </c>
      <c r="D15" s="74"/>
      <c r="E15" s="74"/>
      <c r="F15" s="4">
        <v>0.61399999999999999</v>
      </c>
      <c r="G15" s="4">
        <v>0.502</v>
      </c>
      <c r="H15" s="4">
        <v>0.503</v>
      </c>
      <c r="I15" s="4">
        <v>0.502</v>
      </c>
      <c r="J15" s="4">
        <v>0.5</v>
      </c>
      <c r="K15" s="4">
        <v>0.502</v>
      </c>
      <c r="L15" s="4">
        <v>0.501</v>
      </c>
      <c r="M15" s="4">
        <v>0.503</v>
      </c>
      <c r="N15" s="5"/>
    </row>
    <row r="16" spans="1:14">
      <c r="B16" s="65"/>
      <c r="C16" s="65"/>
      <c r="F16" s="11"/>
      <c r="G16" s="11"/>
      <c r="H16" s="11"/>
      <c r="I16" s="11"/>
      <c r="J16" s="11"/>
      <c r="K16" s="11"/>
      <c r="L16" s="11"/>
      <c r="M16" s="112"/>
      <c r="N16" s="11"/>
    </row>
    <row r="17" spans="2:14">
      <c r="B17" s="9" t="s">
        <v>101</v>
      </c>
      <c r="C17" s="9" t="s">
        <v>106</v>
      </c>
      <c r="D17" s="48" t="s">
        <v>103</v>
      </c>
      <c r="E17" s="48" t="s">
        <v>104</v>
      </c>
      <c r="F17" s="9"/>
      <c r="G17" s="9"/>
      <c r="H17" s="9"/>
      <c r="I17" s="9"/>
      <c r="J17" s="9"/>
      <c r="K17" s="9"/>
      <c r="L17" s="9"/>
      <c r="M17" s="102"/>
      <c r="N17" s="9"/>
    </row>
    <row r="18" spans="2:14">
      <c r="B18" s="75" t="s">
        <v>105</v>
      </c>
      <c r="C18" s="75" t="s">
        <v>102</v>
      </c>
      <c r="D18" s="76"/>
      <c r="E18" s="76"/>
      <c r="F18" s="29">
        <v>654</v>
      </c>
      <c r="G18" s="29">
        <v>756</v>
      </c>
      <c r="H18" s="29">
        <v>819</v>
      </c>
      <c r="I18" s="29">
        <v>625</v>
      </c>
      <c r="J18" s="29">
        <v>714</v>
      </c>
      <c r="K18" s="29">
        <v>799</v>
      </c>
      <c r="L18" s="29">
        <v>825</v>
      </c>
      <c r="M18" s="113">
        <v>853</v>
      </c>
      <c r="N18" s="62"/>
    </row>
    <row r="19" spans="2:14">
      <c r="F19" s="77"/>
      <c r="G19" s="12"/>
      <c r="H19" s="12"/>
      <c r="I19" s="12"/>
      <c r="J19" s="12"/>
      <c r="K19" s="12"/>
      <c r="L19" s="12"/>
      <c r="M19" s="12"/>
      <c r="N19" s="12"/>
    </row>
    <row r="20" spans="2:14">
      <c r="B20" s="35" t="s">
        <v>129</v>
      </c>
    </row>
    <row r="22" spans="2:14">
      <c r="B22" s="35" t="s">
        <v>130</v>
      </c>
    </row>
  </sheetData>
  <phoneticPr fontId="4"/>
  <pageMargins left="0.47244094488188981" right="0.47244094488188981" top="0.27559055118110237" bottom="0.27559055118110237" header="0.11811023622047245" footer="0.11811023622047245"/>
  <pageSetup paperSize="9" scale="6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3C84-5887-4E33-9535-EF86F8808613}">
  <sheetPr>
    <tabColor theme="8"/>
    <pageSetUpPr autoPageBreaks="0"/>
  </sheetPr>
  <dimension ref="A1:Q64"/>
  <sheetViews>
    <sheetView showGridLines="0" zoomScale="70" zoomScaleNormal="70" workbookViewId="0">
      <pane xSplit="5" ySplit="5" topLeftCell="F6" activePane="bottomRight" state="frozen"/>
      <selection pane="topRight" activeCell="E1" sqref="E1"/>
      <selection pane="bottomLeft" activeCell="A6" sqref="A6"/>
      <selection pane="bottomRight"/>
    </sheetView>
  </sheetViews>
  <sheetFormatPr defaultRowHeight="16.5"/>
  <cols>
    <col min="1" max="1" width="5.625" style="35" customWidth="1"/>
    <col min="2" max="2" width="24.375" style="35" customWidth="1"/>
    <col min="3" max="3" width="29.5" style="35" bestFit="1" customWidth="1"/>
    <col min="4" max="4" width="3.625" style="35" customWidth="1"/>
    <col min="5" max="5" width="10.625" style="35" customWidth="1"/>
    <col min="6" max="14" width="13" style="35" bestFit="1" customWidth="1"/>
    <col min="15" max="33" width="20.625" style="35" customWidth="1"/>
    <col min="34" max="41" width="15.625" style="35" customWidth="1"/>
    <col min="42" max="16384" width="9" style="35"/>
  </cols>
  <sheetData>
    <row r="1" spans="1:17" ht="22.5">
      <c r="A1" s="42"/>
    </row>
    <row r="5" spans="1:17" s="18" customFormat="1" ht="39">
      <c r="B5" s="45" t="s">
        <v>85</v>
      </c>
      <c r="C5" s="78" t="s">
        <v>99</v>
      </c>
      <c r="D5" s="47" t="s">
        <v>15</v>
      </c>
      <c r="E5" s="47" t="s">
        <v>63</v>
      </c>
      <c r="F5" s="8" t="s">
        <v>58</v>
      </c>
      <c r="G5" s="8" t="s">
        <v>59</v>
      </c>
      <c r="H5" s="8" t="s">
        <v>60</v>
      </c>
      <c r="I5" s="8" t="s">
        <v>61</v>
      </c>
      <c r="J5" s="8" t="s">
        <v>62</v>
      </c>
      <c r="K5" s="8" t="s">
        <v>137</v>
      </c>
      <c r="L5" s="8" t="s">
        <v>149</v>
      </c>
      <c r="M5" s="8" t="s">
        <v>194</v>
      </c>
      <c r="N5" s="8"/>
      <c r="O5" s="8"/>
      <c r="P5" s="8"/>
      <c r="Q5" s="8"/>
    </row>
    <row r="6" spans="1:17" ht="0.95" customHeight="1">
      <c r="D6" s="79"/>
      <c r="E6" s="79"/>
    </row>
    <row r="7" spans="1:17" ht="16.5" customHeight="1">
      <c r="D7" s="79"/>
      <c r="E7" s="79"/>
    </row>
    <row r="8" spans="1:17" ht="33">
      <c r="B8" s="80" t="s">
        <v>87</v>
      </c>
      <c r="C8" s="80" t="s">
        <v>86</v>
      </c>
      <c r="D8" s="81" t="s">
        <v>57</v>
      </c>
      <c r="E8" s="81" t="s">
        <v>50</v>
      </c>
    </row>
    <row r="9" spans="1:17">
      <c r="B9" s="17" t="s">
        <v>32</v>
      </c>
      <c r="C9" s="17" t="s">
        <v>56</v>
      </c>
      <c r="D9" s="17"/>
      <c r="E9" s="17"/>
      <c r="F9" s="30">
        <v>11613358</v>
      </c>
      <c r="G9" s="30">
        <v>14139582</v>
      </c>
      <c r="H9" s="30">
        <v>16348407</v>
      </c>
      <c r="I9" s="30">
        <v>18885031</v>
      </c>
      <c r="J9" s="30">
        <v>22743496</v>
      </c>
      <c r="K9" s="30">
        <v>27131331</v>
      </c>
      <c r="L9" s="30">
        <v>32078187</v>
      </c>
      <c r="M9" s="30">
        <v>37558561</v>
      </c>
      <c r="N9" s="44"/>
    </row>
    <row r="10" spans="1:17">
      <c r="B10" s="51" t="s">
        <v>125</v>
      </c>
      <c r="C10" s="51" t="s">
        <v>67</v>
      </c>
      <c r="D10" s="54"/>
      <c r="E10" s="54"/>
      <c r="F10" s="16" t="s">
        <v>16</v>
      </c>
      <c r="G10" s="13">
        <f t="shared" ref="G10:I10" si="0">G9/F9-1</f>
        <v>0.21752743693942778</v>
      </c>
      <c r="H10" s="13">
        <f t="shared" si="0"/>
        <v>0.15621572122853422</v>
      </c>
      <c r="I10" s="13">
        <f t="shared" si="0"/>
        <v>0.15516031623142235</v>
      </c>
      <c r="J10" s="13">
        <f>J9/I9-1</f>
        <v>0.20431340568093326</v>
      </c>
      <c r="K10" s="13">
        <f>K9/J9-1</f>
        <v>0.19292702405997741</v>
      </c>
      <c r="L10" s="13">
        <f>L9/K9-1</f>
        <v>0.18233001543492278</v>
      </c>
      <c r="M10" s="13">
        <f>M9/L9-1</f>
        <v>0.17084425625425781</v>
      </c>
      <c r="N10" s="39"/>
    </row>
    <row r="11" spans="1:17">
      <c r="B11" s="54" t="s">
        <v>33</v>
      </c>
      <c r="C11" s="54" t="s">
        <v>65</v>
      </c>
      <c r="D11" s="54"/>
      <c r="E11" s="54"/>
      <c r="F11" s="31">
        <v>4087531</v>
      </c>
      <c r="G11" s="31">
        <v>4695152</v>
      </c>
      <c r="H11" s="31">
        <v>6700053</v>
      </c>
      <c r="I11" s="31">
        <v>7936648</v>
      </c>
      <c r="J11" s="31">
        <v>9700342</v>
      </c>
      <c r="K11" s="31">
        <v>18200757</v>
      </c>
      <c r="L11" s="31">
        <v>18241893</v>
      </c>
      <c r="M11" s="31">
        <v>19892214</v>
      </c>
      <c r="N11" s="44"/>
    </row>
    <row r="12" spans="1:17">
      <c r="B12" s="51" t="s">
        <v>125</v>
      </c>
      <c r="C12" s="51" t="s">
        <v>67</v>
      </c>
      <c r="D12" s="54"/>
      <c r="E12" s="54"/>
      <c r="F12" s="16" t="s">
        <v>16</v>
      </c>
      <c r="G12" s="13">
        <f t="shared" ref="G12:I12" si="1">G11/F11-1</f>
        <v>0.14865232826368779</v>
      </c>
      <c r="H12" s="13">
        <f t="shared" si="1"/>
        <v>0.42701514242776373</v>
      </c>
      <c r="I12" s="13">
        <f t="shared" si="1"/>
        <v>0.18456495791898964</v>
      </c>
      <c r="J12" s="13">
        <f>J11/I11-1</f>
        <v>0.22222152223457559</v>
      </c>
      <c r="K12" s="13">
        <f>K11/J11-1</f>
        <v>0.87630054692917003</v>
      </c>
      <c r="L12" s="13">
        <f>L11/K11-1</f>
        <v>2.2601257738894542E-3</v>
      </c>
      <c r="M12" s="13">
        <f>M11/L11-1</f>
        <v>9.0468735892705876E-2</v>
      </c>
      <c r="N12" s="39"/>
    </row>
    <row r="13" spans="1:17">
      <c r="B13" s="54" t="s">
        <v>69</v>
      </c>
      <c r="C13" s="54" t="s">
        <v>66</v>
      </c>
      <c r="D13" s="54"/>
      <c r="E13" s="54"/>
      <c r="F13" s="32">
        <v>2973342</v>
      </c>
      <c r="G13" s="32">
        <v>3952393</v>
      </c>
      <c r="H13" s="32">
        <v>4416309</v>
      </c>
      <c r="I13" s="32">
        <v>5323873</v>
      </c>
      <c r="J13" s="32">
        <v>6860478</v>
      </c>
      <c r="K13" s="32">
        <v>14587055</v>
      </c>
      <c r="L13" s="32">
        <v>8270562</v>
      </c>
      <c r="M13" s="32">
        <v>14063419</v>
      </c>
      <c r="N13" s="44"/>
    </row>
    <row r="14" spans="1:17">
      <c r="B14" s="65" t="s">
        <v>125</v>
      </c>
      <c r="C14" s="65" t="s">
        <v>67</v>
      </c>
      <c r="D14" s="82"/>
      <c r="E14" s="82"/>
      <c r="F14" s="38" t="s">
        <v>16</v>
      </c>
      <c r="G14" s="13">
        <f t="shared" ref="G14:I14" si="2">G13/F13-1</f>
        <v>0.32927628237854911</v>
      </c>
      <c r="H14" s="13">
        <f t="shared" si="2"/>
        <v>0.11737597956478507</v>
      </c>
      <c r="I14" s="13">
        <f t="shared" si="2"/>
        <v>0.20550283053110641</v>
      </c>
      <c r="J14" s="13">
        <f>J13/I13-1</f>
        <v>0.28862540485094224</v>
      </c>
      <c r="K14" s="13">
        <f>K13/J13-1</f>
        <v>1.1262447018997803</v>
      </c>
      <c r="L14" s="13">
        <f>L13/K13-1</f>
        <v>-0.43302044175469279</v>
      </c>
      <c r="M14" s="13">
        <f>M13/L13-1</f>
        <v>0.7004187865346998</v>
      </c>
      <c r="N14" s="39"/>
    </row>
    <row r="15" spans="1:17" s="83" customFormat="1">
      <c r="A15" s="35"/>
      <c r="B15" s="53" t="s">
        <v>34</v>
      </c>
      <c r="C15" s="53" t="s">
        <v>70</v>
      </c>
      <c r="D15" s="54"/>
      <c r="E15" s="54"/>
      <c r="F15" s="33">
        <v>17967867</v>
      </c>
      <c r="G15" s="33">
        <v>21670285</v>
      </c>
      <c r="H15" s="33">
        <v>22409901</v>
      </c>
      <c r="I15" s="33">
        <v>25856177</v>
      </c>
      <c r="J15" s="33">
        <v>46246630</v>
      </c>
      <c r="K15" s="33">
        <v>55395293</v>
      </c>
      <c r="L15" s="33">
        <v>51964912</v>
      </c>
      <c r="M15" s="33">
        <v>58443646</v>
      </c>
    </row>
    <row r="16" spans="1:17">
      <c r="B16" s="84" t="s">
        <v>125</v>
      </c>
      <c r="C16" s="84" t="s">
        <v>67</v>
      </c>
      <c r="D16" s="54"/>
      <c r="E16" s="54"/>
      <c r="F16" s="16" t="s">
        <v>16</v>
      </c>
      <c r="G16" s="13">
        <f>G15/F15-1</f>
        <v>0.20605773629112467</v>
      </c>
      <c r="H16" s="13">
        <f t="shared" ref="H16:I16" si="3">H15/G15-1</f>
        <v>3.4130423296232504E-2</v>
      </c>
      <c r="I16" s="13">
        <f t="shared" si="3"/>
        <v>0.1537836334038245</v>
      </c>
      <c r="J16" s="13">
        <f>J15/I15-1</f>
        <v>0.7886105126832943</v>
      </c>
      <c r="K16" s="13">
        <f>K15/J15-1</f>
        <v>0.19782334410096469</v>
      </c>
      <c r="L16" s="13">
        <f>L15/K15-1</f>
        <v>-6.1925496088629739E-2</v>
      </c>
      <c r="M16" s="13">
        <f>M15/L15-1</f>
        <v>0.12467516542700974</v>
      </c>
      <c r="N16" s="39"/>
    </row>
    <row r="17" spans="1:14" s="83" customFormat="1">
      <c r="A17" s="35"/>
      <c r="B17" s="53" t="s">
        <v>35</v>
      </c>
      <c r="C17" s="53" t="s">
        <v>71</v>
      </c>
      <c r="D17" s="54"/>
      <c r="E17" s="54"/>
      <c r="F17" s="33">
        <v>54867654</v>
      </c>
      <c r="G17" s="33">
        <v>79929154</v>
      </c>
      <c r="H17" s="33">
        <v>97261809</v>
      </c>
      <c r="I17" s="33">
        <v>134678316</v>
      </c>
      <c r="J17" s="33">
        <v>154264064</v>
      </c>
      <c r="K17" s="33">
        <v>182213386</v>
      </c>
      <c r="L17" s="33">
        <v>192950369</v>
      </c>
      <c r="M17" s="33">
        <v>231353191</v>
      </c>
    </row>
    <row r="18" spans="1:14">
      <c r="B18" s="55" t="s">
        <v>125</v>
      </c>
      <c r="C18" s="55" t="s">
        <v>67</v>
      </c>
      <c r="D18" s="85"/>
      <c r="E18" s="85"/>
      <c r="F18" s="37" t="s">
        <v>16</v>
      </c>
      <c r="G18" s="14">
        <f t="shared" ref="G18:I18" si="4">G17/F17-1</f>
        <v>0.45676274039345666</v>
      </c>
      <c r="H18" s="14">
        <f t="shared" si="4"/>
        <v>0.21685022463768355</v>
      </c>
      <c r="I18" s="14">
        <f t="shared" si="4"/>
        <v>0.38469885954928107</v>
      </c>
      <c r="J18" s="14">
        <f>J17/I17-1</f>
        <v>0.14542614269100307</v>
      </c>
      <c r="K18" s="14">
        <f>K17/J17-1</f>
        <v>0.18117843699489211</v>
      </c>
      <c r="L18" s="14">
        <f>L17/K17-1</f>
        <v>5.8925325058171163E-2</v>
      </c>
      <c r="M18" s="14">
        <f>M17/L17-1</f>
        <v>0.19902953385904132</v>
      </c>
      <c r="N18" s="39"/>
    </row>
    <row r="19" spans="1:14">
      <c r="B19" s="65"/>
      <c r="C19" s="65"/>
      <c r="F19" s="11"/>
      <c r="G19" s="39"/>
      <c r="H19" s="39"/>
      <c r="I19" s="39"/>
      <c r="J19" s="39"/>
      <c r="K19" s="39"/>
      <c r="L19" s="39"/>
      <c r="M19" s="39"/>
      <c r="N19" s="39"/>
    </row>
    <row r="20" spans="1:14" ht="33">
      <c r="B20" s="80" t="s">
        <v>91</v>
      </c>
      <c r="C20" s="80" t="s">
        <v>92</v>
      </c>
      <c r="D20" s="81" t="s">
        <v>57</v>
      </c>
      <c r="E20" s="81" t="s">
        <v>64</v>
      </c>
    </row>
    <row r="21" spans="1:14">
      <c r="B21" s="17" t="s">
        <v>32</v>
      </c>
      <c r="C21" s="17" t="s">
        <v>56</v>
      </c>
      <c r="D21" s="17"/>
      <c r="E21" s="17"/>
      <c r="F21" s="30">
        <v>2617517</v>
      </c>
      <c r="G21" s="30">
        <v>3142686</v>
      </c>
      <c r="H21" s="30">
        <v>3483566</v>
      </c>
      <c r="I21" s="30">
        <v>3994988</v>
      </c>
      <c r="J21" s="30">
        <v>4824589</v>
      </c>
      <c r="K21" s="30">
        <v>4933541</v>
      </c>
      <c r="L21" s="30">
        <v>4967509</v>
      </c>
      <c r="M21" s="30">
        <v>5242809</v>
      </c>
      <c r="N21" s="44"/>
    </row>
    <row r="22" spans="1:14">
      <c r="B22" s="51" t="s">
        <v>125</v>
      </c>
      <c r="C22" s="51" t="s">
        <v>67</v>
      </c>
      <c r="D22" s="54"/>
      <c r="E22" s="54"/>
      <c r="F22" s="16" t="s">
        <v>16</v>
      </c>
      <c r="G22" s="13">
        <f t="shared" ref="G22" si="5">G21/F21-1</f>
        <v>0.20063632824543265</v>
      </c>
      <c r="H22" s="13">
        <f t="shared" ref="H22" si="6">H21/G21-1</f>
        <v>0.10846772474246547</v>
      </c>
      <c r="I22" s="13">
        <f t="shared" ref="I22" si="7">I21/H21-1</f>
        <v>0.14680990685980966</v>
      </c>
      <c r="J22" s="13">
        <f>J21/I21-1</f>
        <v>0.20766044854202326</v>
      </c>
      <c r="K22" s="13">
        <f>K21/J21-1</f>
        <v>2.2582649009065925E-2</v>
      </c>
      <c r="L22" s="13">
        <f>L21/K21-1</f>
        <v>6.8851155792564178E-3</v>
      </c>
      <c r="M22" s="13">
        <f>M21/L21-1</f>
        <v>5.5420131095887282E-2</v>
      </c>
      <c r="N22" s="39"/>
    </row>
    <row r="23" spans="1:14">
      <c r="B23" s="54" t="s">
        <v>33</v>
      </c>
      <c r="C23" s="54" t="s">
        <v>65</v>
      </c>
      <c r="D23" s="54"/>
      <c r="E23" s="54"/>
      <c r="F23" s="31">
        <v>1845060</v>
      </c>
      <c r="G23" s="31">
        <v>2145129</v>
      </c>
      <c r="H23" s="31">
        <v>2350567</v>
      </c>
      <c r="I23" s="31">
        <v>2607542</v>
      </c>
      <c r="J23" s="31">
        <v>3050369</v>
      </c>
      <c r="K23" s="31">
        <v>3058894</v>
      </c>
      <c r="L23" s="31">
        <v>3035211</v>
      </c>
      <c r="M23" s="31">
        <v>3125893</v>
      </c>
      <c r="N23" s="44"/>
    </row>
    <row r="24" spans="1:14">
      <c r="B24" s="51" t="s">
        <v>125</v>
      </c>
      <c r="C24" s="51" t="s">
        <v>67</v>
      </c>
      <c r="D24" s="54"/>
      <c r="E24" s="54"/>
      <c r="F24" s="16" t="s">
        <v>16</v>
      </c>
      <c r="G24" s="13">
        <f t="shared" ref="G24" si="8">G23/F23-1</f>
        <v>0.16263373548827675</v>
      </c>
      <c r="H24" s="13">
        <f t="shared" ref="H24" si="9">H23/G23-1</f>
        <v>9.5769531809042796E-2</v>
      </c>
      <c r="I24" s="13">
        <f t="shared" ref="I24" si="10">I23/H23-1</f>
        <v>0.10932468634163595</v>
      </c>
      <c r="J24" s="13">
        <f>J23/I23-1</f>
        <v>0.16982545247593328</v>
      </c>
      <c r="K24" s="13">
        <f>K23/J23-1</f>
        <v>2.7947438490227849E-3</v>
      </c>
      <c r="L24" s="13">
        <f>L23/K23-1</f>
        <v>-7.7423408591471565E-3</v>
      </c>
      <c r="M24" s="13">
        <f>M23/L23-1</f>
        <v>2.9876670847595044E-2</v>
      </c>
      <c r="N24" s="39"/>
    </row>
    <row r="25" spans="1:14">
      <c r="B25" s="54" t="s">
        <v>69</v>
      </c>
      <c r="C25" s="54" t="s">
        <v>66</v>
      </c>
      <c r="D25" s="54"/>
      <c r="E25" s="54"/>
      <c r="F25" s="32">
        <v>1267727</v>
      </c>
      <c r="G25" s="32">
        <v>1487088</v>
      </c>
      <c r="H25" s="32">
        <v>1633948</v>
      </c>
      <c r="I25" s="32">
        <v>1801903</v>
      </c>
      <c r="J25" s="32">
        <v>1872005</v>
      </c>
      <c r="K25" s="32">
        <v>2116487</v>
      </c>
      <c r="L25" s="32">
        <v>2096441</v>
      </c>
      <c r="M25" s="32">
        <v>2168110</v>
      </c>
      <c r="N25" s="44"/>
    </row>
    <row r="26" spans="1:14">
      <c r="B26" s="65" t="s">
        <v>125</v>
      </c>
      <c r="C26" s="65" t="s">
        <v>67</v>
      </c>
      <c r="D26" s="82"/>
      <c r="E26" s="82"/>
      <c r="F26" s="16" t="s">
        <v>16</v>
      </c>
      <c r="G26" s="13">
        <f t="shared" ref="G26" si="11">G25/F25-1</f>
        <v>0.17303488842629378</v>
      </c>
      <c r="H26" s="13">
        <f t="shared" ref="H26" si="12">H25/G25-1</f>
        <v>9.8756764898916494E-2</v>
      </c>
      <c r="I26" s="13">
        <f t="shared" ref="I26" si="13">I25/H25-1</f>
        <v>0.10279090889061337</v>
      </c>
      <c r="J26" s="13">
        <f>J25/I25-1</f>
        <v>3.8904424932973747E-2</v>
      </c>
      <c r="K26" s="13">
        <f>K25/J25-1</f>
        <v>0.13059901015221653</v>
      </c>
      <c r="L26" s="13">
        <f>L25/K25-1</f>
        <v>-9.4713551276242036E-3</v>
      </c>
      <c r="M26" s="13">
        <f>M25/L25-1</f>
        <v>3.4186032423521473E-2</v>
      </c>
      <c r="N26" s="39"/>
    </row>
    <row r="27" spans="1:14" s="83" customFormat="1">
      <c r="A27" s="35"/>
      <c r="B27" s="53" t="s">
        <v>34</v>
      </c>
      <c r="C27" s="53" t="s">
        <v>70</v>
      </c>
      <c r="D27" s="54"/>
      <c r="E27" s="54"/>
      <c r="F27" s="33">
        <v>3426077</v>
      </c>
      <c r="G27" s="33">
        <v>4284918</v>
      </c>
      <c r="H27" s="33">
        <v>5165569</v>
      </c>
      <c r="I27" s="33">
        <v>6153799</v>
      </c>
      <c r="J27" s="33">
        <v>7126349</v>
      </c>
      <c r="K27" s="33">
        <v>8308782</v>
      </c>
      <c r="L27" s="33">
        <v>9346979</v>
      </c>
      <c r="M27" s="33">
        <v>10466865</v>
      </c>
    </row>
    <row r="28" spans="1:14">
      <c r="B28" s="84" t="s">
        <v>125</v>
      </c>
      <c r="C28" s="84" t="s">
        <v>67</v>
      </c>
      <c r="D28" s="54"/>
      <c r="E28" s="54"/>
      <c r="F28" s="16" t="s">
        <v>16</v>
      </c>
      <c r="G28" s="13">
        <f t="shared" ref="G28" si="14">G27/F27-1</f>
        <v>0.25067767011657938</v>
      </c>
      <c r="H28" s="13">
        <f t="shared" ref="H28" si="15">H27/G27-1</f>
        <v>0.20552341958469222</v>
      </c>
      <c r="I28" s="13">
        <f t="shared" ref="I28" si="16">I27/H27-1</f>
        <v>0.19131096690412996</v>
      </c>
      <c r="J28" s="13">
        <f>J27/I27-1</f>
        <v>0.15804058598599013</v>
      </c>
      <c r="K28" s="13">
        <f>K27/J27-1</f>
        <v>0.16592409381016848</v>
      </c>
      <c r="L28" s="13">
        <f>L27/K27-1</f>
        <v>0.12495176790051787</v>
      </c>
      <c r="M28" s="13">
        <f>M27/L27-1</f>
        <v>0.11981261539156129</v>
      </c>
      <c r="N28" s="39"/>
    </row>
    <row r="29" spans="1:14" s="83" customFormat="1">
      <c r="A29" s="35"/>
      <c r="B29" s="53" t="s">
        <v>35</v>
      </c>
      <c r="C29" s="53" t="s">
        <v>71</v>
      </c>
      <c r="D29" s="54"/>
      <c r="E29" s="54"/>
      <c r="F29" s="33">
        <v>11576224</v>
      </c>
      <c r="G29" s="33">
        <v>14126179</v>
      </c>
      <c r="H29" s="33">
        <v>17390925</v>
      </c>
      <c r="I29" s="33">
        <v>26615578</v>
      </c>
      <c r="J29" s="33">
        <v>26917519</v>
      </c>
      <c r="K29" s="33">
        <v>27741515</v>
      </c>
      <c r="L29" s="33">
        <v>26142765</v>
      </c>
      <c r="M29" s="33">
        <v>26375585</v>
      </c>
    </row>
    <row r="30" spans="1:14">
      <c r="B30" s="55" t="s">
        <v>125</v>
      </c>
      <c r="C30" s="55" t="s">
        <v>67</v>
      </c>
      <c r="D30" s="85"/>
      <c r="E30" s="85"/>
      <c r="F30" s="37" t="s">
        <v>16</v>
      </c>
      <c r="G30" s="14">
        <f t="shared" ref="G30" si="17">G29/F29-1</f>
        <v>0.22027519508952143</v>
      </c>
      <c r="H30" s="14">
        <f t="shared" ref="H30" si="18">H29/G29-1</f>
        <v>0.23111316938572002</v>
      </c>
      <c r="I30" s="14">
        <f t="shared" ref="I30" si="19">I29/H29-1</f>
        <v>0.53042911748512522</v>
      </c>
      <c r="J30" s="14">
        <f>J29/I29-1</f>
        <v>1.1344521618129155E-2</v>
      </c>
      <c r="K30" s="14">
        <f>K29/J29-1</f>
        <v>3.0611885144392392E-2</v>
      </c>
      <c r="L30" s="14">
        <f>L29/K29-1</f>
        <v>-5.7630233965232258E-2</v>
      </c>
      <c r="M30" s="14">
        <f>M29/L29-1</f>
        <v>8.9057144491029305E-3</v>
      </c>
      <c r="N30" s="39"/>
    </row>
    <row r="32" spans="1:14" ht="33">
      <c r="B32" s="80" t="s">
        <v>126</v>
      </c>
      <c r="C32" s="80" t="s">
        <v>100</v>
      </c>
      <c r="D32" s="81" t="s">
        <v>57</v>
      </c>
      <c r="E32" s="81" t="s">
        <v>64</v>
      </c>
    </row>
    <row r="33" spans="1:14">
      <c r="B33" s="17" t="s">
        <v>32</v>
      </c>
      <c r="C33" s="17" t="s">
        <v>56</v>
      </c>
      <c r="D33" s="17"/>
      <c r="E33" s="17"/>
      <c r="F33" s="30">
        <v>3586025</v>
      </c>
      <c r="G33" s="30">
        <v>4472180</v>
      </c>
      <c r="H33" s="30">
        <v>5048580</v>
      </c>
      <c r="I33" s="30">
        <v>6297553</v>
      </c>
      <c r="J33" s="30">
        <v>6680654</v>
      </c>
      <c r="K33" s="30">
        <v>7218658</v>
      </c>
      <c r="L33" s="30">
        <v>8997691</v>
      </c>
      <c r="M33" s="30">
        <v>10462204</v>
      </c>
      <c r="N33" s="44"/>
    </row>
    <row r="34" spans="1:14">
      <c r="B34" s="51" t="s">
        <v>125</v>
      </c>
      <c r="C34" s="51" t="s">
        <v>67</v>
      </c>
      <c r="D34" s="54"/>
      <c r="E34" s="54"/>
      <c r="F34" s="16" t="s">
        <v>16</v>
      </c>
      <c r="G34" s="13">
        <f t="shared" ref="G34" si="20">G33/F33-1</f>
        <v>0.24711344734071838</v>
      </c>
      <c r="H34" s="13">
        <f t="shared" ref="H34" si="21">H33/G33-1</f>
        <v>0.12888568885867735</v>
      </c>
      <c r="I34" s="13">
        <f t="shared" ref="I34" si="22">I33/H33-1</f>
        <v>0.2473909495343245</v>
      </c>
      <c r="J34" s="13">
        <f>J33/I33-1</f>
        <v>6.0833310970149768E-2</v>
      </c>
      <c r="K34" s="13">
        <f>K33/J33-1</f>
        <v>8.0531636573305532E-2</v>
      </c>
      <c r="L34" s="13">
        <f>L33/K33-1</f>
        <v>0.24644927076473211</v>
      </c>
      <c r="M34" s="13">
        <f>M33/L33-1</f>
        <v>0.16276542504071312</v>
      </c>
      <c r="N34" s="39"/>
    </row>
    <row r="35" spans="1:14">
      <c r="B35" s="54" t="s">
        <v>33</v>
      </c>
      <c r="C35" s="54" t="s">
        <v>65</v>
      </c>
      <c r="D35" s="54"/>
      <c r="E35" s="54"/>
      <c r="F35" s="31">
        <v>-234034</v>
      </c>
      <c r="G35" s="31">
        <v>847829</v>
      </c>
      <c r="H35" s="31">
        <v>1212549</v>
      </c>
      <c r="I35" s="31">
        <v>700869</v>
      </c>
      <c r="J35" s="31">
        <v>990854</v>
      </c>
      <c r="K35" s="31">
        <v>461511</v>
      </c>
      <c r="L35" s="31">
        <v>476237</v>
      </c>
      <c r="M35" s="31">
        <v>1764091</v>
      </c>
      <c r="N35" s="44"/>
    </row>
    <row r="36" spans="1:14">
      <c r="B36" s="51" t="s">
        <v>125</v>
      </c>
      <c r="C36" s="51" t="s">
        <v>67</v>
      </c>
      <c r="D36" s="54"/>
      <c r="E36" s="54"/>
      <c r="F36" s="16" t="s">
        <v>16</v>
      </c>
      <c r="G36" s="13">
        <f t="shared" ref="G36" si="23">G35/F35-1</f>
        <v>-4.6226744831947499</v>
      </c>
      <c r="H36" s="13">
        <f t="shared" ref="H36" si="24">H35/G35-1</f>
        <v>0.43018108604447369</v>
      </c>
      <c r="I36" s="13">
        <f t="shared" ref="I36" si="25">I35/H35-1</f>
        <v>-0.421987070213245</v>
      </c>
      <c r="J36" s="13">
        <f>J35/I35-1</f>
        <v>0.41375064384357141</v>
      </c>
      <c r="K36" s="13">
        <f>K35/J35-1</f>
        <v>-0.53422905897337047</v>
      </c>
      <c r="L36" s="13">
        <f>L35/K35-1</f>
        <v>3.1908231873129855E-2</v>
      </c>
      <c r="M36" s="13">
        <f>M35/L35-1</f>
        <v>2.7042291968074719</v>
      </c>
      <c r="N36" s="39"/>
    </row>
    <row r="37" spans="1:14">
      <c r="B37" s="54" t="s">
        <v>69</v>
      </c>
      <c r="C37" s="54" t="s">
        <v>66</v>
      </c>
      <c r="D37" s="54"/>
      <c r="E37" s="54"/>
      <c r="F37" s="31">
        <v>-49073</v>
      </c>
      <c r="G37" s="31">
        <v>541366</v>
      </c>
      <c r="H37" s="31">
        <v>755294</v>
      </c>
      <c r="I37" s="31">
        <v>470195</v>
      </c>
      <c r="J37" s="31">
        <v>694091</v>
      </c>
      <c r="K37" s="31">
        <v>312213</v>
      </c>
      <c r="L37" s="31">
        <v>324660</v>
      </c>
      <c r="M37" s="31">
        <v>1223540</v>
      </c>
      <c r="N37" s="44"/>
    </row>
    <row r="38" spans="1:14">
      <c r="B38" s="84" t="s">
        <v>125</v>
      </c>
      <c r="C38" s="65" t="s">
        <v>67</v>
      </c>
      <c r="D38" s="82"/>
      <c r="E38" s="82"/>
      <c r="F38" s="16" t="s">
        <v>16</v>
      </c>
      <c r="G38" s="13">
        <f t="shared" ref="G38" si="26">G37/F37-1</f>
        <v>-12.031850508426222</v>
      </c>
      <c r="H38" s="13">
        <f t="shared" ref="H38" si="27">H37/G37-1</f>
        <v>0.39516334605424053</v>
      </c>
      <c r="I38" s="13">
        <f t="shared" ref="I38" si="28">I37/H37-1</f>
        <v>-0.37746758216005949</v>
      </c>
      <c r="J38" s="13">
        <f>J37/I37-1</f>
        <v>0.47617690532651347</v>
      </c>
      <c r="K38" s="13">
        <f>K37/J37-1</f>
        <v>-0.550184341822614</v>
      </c>
      <c r="L38" s="13">
        <f>L37/K37-1</f>
        <v>3.9867013865534151E-2</v>
      </c>
      <c r="M38" s="13">
        <f>M37/L37-1</f>
        <v>2.7686810817470584</v>
      </c>
      <c r="N38" s="39"/>
    </row>
    <row r="39" spans="1:14" s="83" customFormat="1">
      <c r="A39" s="35"/>
      <c r="B39" s="53" t="s">
        <v>34</v>
      </c>
      <c r="C39" s="53" t="s">
        <v>70</v>
      </c>
      <c r="D39" s="54"/>
      <c r="E39" s="54"/>
      <c r="F39" s="15">
        <v>-134953</v>
      </c>
      <c r="G39" s="33">
        <v>406412</v>
      </c>
      <c r="H39" s="33">
        <v>1261707</v>
      </c>
      <c r="I39" s="33">
        <v>1731902</v>
      </c>
      <c r="J39" s="33">
        <v>2425993</v>
      </c>
      <c r="K39" s="33">
        <v>2391137</v>
      </c>
      <c r="L39" s="33">
        <v>2559677</v>
      </c>
      <c r="M39" s="33">
        <v>3620858</v>
      </c>
    </row>
    <row r="40" spans="1:14">
      <c r="B40" s="84" t="s">
        <v>125</v>
      </c>
      <c r="C40" s="84" t="s">
        <v>67</v>
      </c>
      <c r="D40" s="54"/>
      <c r="E40" s="54"/>
      <c r="F40" s="16" t="s">
        <v>16</v>
      </c>
      <c r="G40" s="13">
        <f t="shared" ref="G40" si="29">G39/F39-1</f>
        <v>-4.0115077100916618</v>
      </c>
      <c r="H40" s="13">
        <f t="shared" ref="H40" si="30">H39/G39-1</f>
        <v>2.1045023276871744</v>
      </c>
      <c r="I40" s="13">
        <f t="shared" ref="I40" si="31">I39/H39-1</f>
        <v>0.37266576154368636</v>
      </c>
      <c r="J40" s="13">
        <f>J39/I39-1</f>
        <v>0.40076805731502119</v>
      </c>
      <c r="K40" s="13">
        <f>K39/J39-1</f>
        <v>-1.4367724886263034E-2</v>
      </c>
      <c r="L40" s="13">
        <f>L39/K39-1</f>
        <v>7.0485296325555558E-2</v>
      </c>
      <c r="M40" s="13">
        <f>M39/L39-1</f>
        <v>0.41457613597340592</v>
      </c>
      <c r="N40" s="39"/>
    </row>
    <row r="41" spans="1:14" s="83" customFormat="1">
      <c r="A41" s="35"/>
      <c r="B41" s="53" t="s">
        <v>35</v>
      </c>
      <c r="C41" s="53" t="s">
        <v>71</v>
      </c>
      <c r="D41" s="54"/>
      <c r="E41" s="54"/>
      <c r="F41" s="33">
        <v>13920647</v>
      </c>
      <c r="G41" s="33">
        <v>18769970</v>
      </c>
      <c r="H41" s="33">
        <v>24951901</v>
      </c>
      <c r="I41" s="33">
        <v>28564666</v>
      </c>
      <c r="J41" s="33">
        <v>29696727</v>
      </c>
      <c r="K41" s="33">
        <v>32957403</v>
      </c>
      <c r="L41" s="33">
        <v>37618959</v>
      </c>
      <c r="M41" s="33">
        <v>44599415</v>
      </c>
    </row>
    <row r="42" spans="1:14">
      <c r="B42" s="55" t="s">
        <v>125</v>
      </c>
      <c r="C42" s="55" t="s">
        <v>67</v>
      </c>
      <c r="D42" s="85"/>
      <c r="E42" s="85"/>
      <c r="F42" s="37" t="s">
        <v>16</v>
      </c>
      <c r="G42" s="14">
        <f t="shared" ref="G42" si="32">G41/F41-1</f>
        <v>0.34835471368536242</v>
      </c>
      <c r="H42" s="14">
        <f t="shared" ref="H42" si="33">H41/G41-1</f>
        <v>0.32935220461194126</v>
      </c>
      <c r="I42" s="14">
        <f t="shared" ref="I42" si="34">I41/H41-1</f>
        <v>0.14478916856875945</v>
      </c>
      <c r="J42" s="14">
        <f>J41/I41-1</f>
        <v>3.963151538337617E-2</v>
      </c>
      <c r="K42" s="14">
        <f>K41/J41-1</f>
        <v>0.109799170797509</v>
      </c>
      <c r="L42" s="14">
        <f>L41/K41-1</f>
        <v>0.1414418484369051</v>
      </c>
      <c r="M42" s="14">
        <f>M41/L41-1</f>
        <v>0.18555686243205183</v>
      </c>
      <c r="N42" s="39"/>
    </row>
    <row r="44" spans="1:14" ht="33">
      <c r="B44" s="80" t="s">
        <v>89</v>
      </c>
      <c r="C44" s="80" t="s">
        <v>90</v>
      </c>
      <c r="D44" s="81" t="s">
        <v>57</v>
      </c>
      <c r="E44" s="81" t="s">
        <v>64</v>
      </c>
    </row>
    <row r="45" spans="1:14">
      <c r="B45" s="17" t="s">
        <v>32</v>
      </c>
      <c r="C45" s="17" t="s">
        <v>56</v>
      </c>
      <c r="D45" s="17"/>
      <c r="E45" s="17"/>
      <c r="F45" s="23" t="s">
        <v>16</v>
      </c>
      <c r="G45" s="23" t="s">
        <v>16</v>
      </c>
      <c r="H45" s="23" t="s">
        <v>16</v>
      </c>
      <c r="I45" s="30">
        <v>3379443</v>
      </c>
      <c r="J45" s="30">
        <v>6705833</v>
      </c>
      <c r="K45" s="30">
        <v>9735097</v>
      </c>
      <c r="L45" s="30">
        <v>15281084</v>
      </c>
      <c r="M45" s="30">
        <v>18025581</v>
      </c>
      <c r="N45" s="44"/>
    </row>
    <row r="46" spans="1:14">
      <c r="B46" s="51" t="s">
        <v>125</v>
      </c>
      <c r="C46" s="51" t="s">
        <v>67</v>
      </c>
      <c r="D46" s="54"/>
      <c r="E46" s="54"/>
      <c r="F46" s="86" t="s">
        <v>16</v>
      </c>
      <c r="G46" s="86" t="s">
        <v>16</v>
      </c>
      <c r="H46" s="86" t="s">
        <v>16</v>
      </c>
      <c r="I46" s="86" t="s">
        <v>16</v>
      </c>
      <c r="J46" s="13">
        <f>J45/I45-1</f>
        <v>0.98430125911281841</v>
      </c>
      <c r="K46" s="13">
        <f>K45/J45-1</f>
        <v>0.45173567549326088</v>
      </c>
      <c r="L46" s="13">
        <f>L45/K45-1</f>
        <v>0.5696899578915342</v>
      </c>
      <c r="M46" s="13">
        <f>M45/L45-1</f>
        <v>0.17960093668747579</v>
      </c>
      <c r="N46" s="39"/>
    </row>
    <row r="47" spans="1:14">
      <c r="B47" s="54" t="s">
        <v>33</v>
      </c>
      <c r="C47" s="54" t="s">
        <v>65</v>
      </c>
      <c r="D47" s="54"/>
      <c r="E47" s="54"/>
      <c r="F47" s="86" t="s">
        <v>16</v>
      </c>
      <c r="G47" s="86" t="s">
        <v>16</v>
      </c>
      <c r="H47" s="86" t="s">
        <v>16</v>
      </c>
      <c r="I47" s="31">
        <v>426306</v>
      </c>
      <c r="J47" s="31">
        <v>759691</v>
      </c>
      <c r="K47" s="31">
        <v>532769</v>
      </c>
      <c r="L47" s="31">
        <v>1179896</v>
      </c>
      <c r="M47" s="31">
        <v>1218131</v>
      </c>
      <c r="N47" s="44"/>
    </row>
    <row r="48" spans="1:14">
      <c r="B48" s="51" t="s">
        <v>125</v>
      </c>
      <c r="C48" s="51" t="s">
        <v>67</v>
      </c>
      <c r="D48" s="54"/>
      <c r="E48" s="54"/>
      <c r="F48" s="86" t="s">
        <v>16</v>
      </c>
      <c r="G48" s="86" t="s">
        <v>16</v>
      </c>
      <c r="H48" s="86" t="s">
        <v>16</v>
      </c>
      <c r="I48" s="86" t="s">
        <v>16</v>
      </c>
      <c r="J48" s="13">
        <f>J47/I47-1</f>
        <v>0.78203215530628234</v>
      </c>
      <c r="K48" s="13">
        <f>K47/J47-1</f>
        <v>-0.2987030253089743</v>
      </c>
      <c r="L48" s="13">
        <f>L47/K47-1</f>
        <v>1.2146483748115977</v>
      </c>
      <c r="M48" s="13">
        <f>M47/L47-1</f>
        <v>3.2405398441896605E-2</v>
      </c>
      <c r="N48" s="39"/>
    </row>
    <row r="49" spans="1:14">
      <c r="B49" s="54" t="s">
        <v>69</v>
      </c>
      <c r="C49" s="54" t="s">
        <v>66</v>
      </c>
      <c r="D49" s="54"/>
      <c r="E49" s="54"/>
      <c r="F49" s="86" t="s">
        <v>16</v>
      </c>
      <c r="G49" s="86" t="s">
        <v>16</v>
      </c>
      <c r="H49" s="86" t="s">
        <v>16</v>
      </c>
      <c r="I49" s="31">
        <v>296697</v>
      </c>
      <c r="J49" s="31">
        <v>579153</v>
      </c>
      <c r="K49" s="31">
        <v>354508</v>
      </c>
      <c r="L49" s="31">
        <v>961918</v>
      </c>
      <c r="M49" s="31">
        <v>921157</v>
      </c>
      <c r="N49" s="44"/>
    </row>
    <row r="50" spans="1:14">
      <c r="B50" s="84" t="s">
        <v>125</v>
      </c>
      <c r="C50" s="65" t="s">
        <v>67</v>
      </c>
      <c r="D50" s="82"/>
      <c r="E50" s="82"/>
      <c r="F50" s="87" t="s">
        <v>16</v>
      </c>
      <c r="G50" s="87" t="s">
        <v>16</v>
      </c>
      <c r="H50" s="87" t="s">
        <v>16</v>
      </c>
      <c r="I50" s="86" t="s">
        <v>16</v>
      </c>
      <c r="J50" s="13">
        <f>J49/I49-1</f>
        <v>0.9520015369215058</v>
      </c>
      <c r="K50" s="13">
        <f>K49/J49-1</f>
        <v>-0.3878854119723113</v>
      </c>
      <c r="L50" s="13">
        <f>L49/K49-1</f>
        <v>1.7133886964469065</v>
      </c>
      <c r="M50" s="13">
        <f>M49/L49-1</f>
        <v>-4.2374713852947998E-2</v>
      </c>
      <c r="N50" s="39"/>
    </row>
    <row r="51" spans="1:14">
      <c r="B51" s="53" t="s">
        <v>34</v>
      </c>
      <c r="C51" s="53" t="s">
        <v>70</v>
      </c>
      <c r="D51" s="54"/>
      <c r="E51" s="54"/>
      <c r="F51" s="87" t="s">
        <v>16</v>
      </c>
      <c r="G51" s="87" t="s">
        <v>16</v>
      </c>
      <c r="H51" s="87" t="s">
        <v>16</v>
      </c>
      <c r="I51" s="15">
        <v>3754347</v>
      </c>
      <c r="J51" s="15">
        <v>4318960</v>
      </c>
      <c r="K51" s="15">
        <v>4487755</v>
      </c>
      <c r="L51" s="15">
        <v>5113122</v>
      </c>
      <c r="M51" s="15">
        <v>5669574</v>
      </c>
      <c r="N51" s="34"/>
    </row>
    <row r="52" spans="1:14">
      <c r="B52" s="84" t="s">
        <v>125</v>
      </c>
      <c r="C52" s="84" t="s">
        <v>67</v>
      </c>
      <c r="D52" s="54"/>
      <c r="E52" s="54"/>
      <c r="F52" s="87" t="s">
        <v>16</v>
      </c>
      <c r="G52" s="87" t="s">
        <v>16</v>
      </c>
      <c r="H52" s="87" t="s">
        <v>16</v>
      </c>
      <c r="I52" s="87" t="s">
        <v>16</v>
      </c>
      <c r="J52" s="13">
        <f>J51/I51-1</f>
        <v>0.15038913558070144</v>
      </c>
      <c r="K52" s="13">
        <f>K51/J51-1</f>
        <v>3.9082325374627302E-2</v>
      </c>
      <c r="L52" s="13">
        <f>L51/K51-1</f>
        <v>0.1393496302717061</v>
      </c>
      <c r="M52" s="13">
        <f>M51/L51-1</f>
        <v>0.10882822666855985</v>
      </c>
      <c r="N52" s="39"/>
    </row>
    <row r="53" spans="1:14" s="34" customFormat="1">
      <c r="A53" s="35"/>
      <c r="B53" s="53" t="s">
        <v>35</v>
      </c>
      <c r="C53" s="53" t="s">
        <v>71</v>
      </c>
      <c r="D53" s="54"/>
      <c r="E53" s="54"/>
      <c r="F53" s="87" t="s">
        <v>16</v>
      </c>
      <c r="G53" s="87" t="s">
        <v>16</v>
      </c>
      <c r="H53" s="87" t="s">
        <v>16</v>
      </c>
      <c r="I53" s="15">
        <v>5752229</v>
      </c>
      <c r="J53" s="15">
        <v>6946505</v>
      </c>
      <c r="K53" s="15">
        <v>6281209</v>
      </c>
      <c r="L53" s="15">
        <v>9093206</v>
      </c>
      <c r="M53" s="15">
        <v>13543044</v>
      </c>
    </row>
    <row r="54" spans="1:14">
      <c r="B54" s="55" t="s">
        <v>125</v>
      </c>
      <c r="C54" s="55" t="s">
        <v>67</v>
      </c>
      <c r="D54" s="85"/>
      <c r="E54" s="85"/>
      <c r="F54" s="88" t="s">
        <v>16</v>
      </c>
      <c r="G54" s="88" t="s">
        <v>16</v>
      </c>
      <c r="H54" s="88" t="s">
        <v>16</v>
      </c>
      <c r="I54" s="88" t="s">
        <v>16</v>
      </c>
      <c r="J54" s="14">
        <f>J53/I53-1</f>
        <v>0.20761968968898836</v>
      </c>
      <c r="K54" s="14">
        <f>K53/J53-1</f>
        <v>-9.5774205877631968E-2</v>
      </c>
      <c r="L54" s="14">
        <f>L53/K53-1</f>
        <v>0.44768403662415945</v>
      </c>
      <c r="M54" s="14">
        <f>M53/L53-1</f>
        <v>0.48935853867161927</v>
      </c>
      <c r="N54" s="39"/>
    </row>
    <row r="56" spans="1:14">
      <c r="B56" s="35" t="s">
        <v>84</v>
      </c>
    </row>
    <row r="57" spans="1:14">
      <c r="B57" s="35" t="s">
        <v>154</v>
      </c>
    </row>
    <row r="58" spans="1:14">
      <c r="B58" s="35" t="s">
        <v>152</v>
      </c>
    </row>
    <row r="60" spans="1:14">
      <c r="B60" s="35" t="s">
        <v>98</v>
      </c>
    </row>
    <row r="61" spans="1:14">
      <c r="B61" s="35" t="s">
        <v>143</v>
      </c>
    </row>
    <row r="62" spans="1:14">
      <c r="B62" s="35" t="s">
        <v>144</v>
      </c>
    </row>
    <row r="63" spans="1:14">
      <c r="B63" s="35" t="s">
        <v>155</v>
      </c>
    </row>
    <row r="64" spans="1:14">
      <c r="B64" s="35" t="s">
        <v>156</v>
      </c>
    </row>
  </sheetData>
  <phoneticPr fontId="4"/>
  <pageMargins left="0.47244094488188981" right="0.47244094488188981" top="0.27559055118110237" bottom="0.27559055118110237" header="0.11811023622047245" footer="0.11811023622047245"/>
  <pageSetup paperSize="9" scale="70" orientation="portrait" r:id="rId1"/>
  <colBreaks count="1" manualBreakCount="1">
    <brk id="9" min="4" max="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5C8E1A26F03C4FA5CD4D976B704AEA" ma:contentTypeVersion="17" ma:contentTypeDescription="新しいドキュメントを作成します。" ma:contentTypeScope="" ma:versionID="10a8997d7f060c52b3cb8f8dd232be2d">
  <xsd:schema xmlns:xsd="http://www.w3.org/2001/XMLSchema" xmlns:xs="http://www.w3.org/2001/XMLSchema" xmlns:p="http://schemas.microsoft.com/office/2006/metadata/properties" xmlns:ns2="6eae36e3-2bb1-4b71-98aa-bd84d66d95f5" xmlns:ns3="e1c02001-d99e-47b4-944e-5b6ed6e9aa6b" targetNamespace="http://schemas.microsoft.com/office/2006/metadata/properties" ma:root="true" ma:fieldsID="fc27d7b86b8eda2ea3fc0d1af9fd6ef8" ns2:_="" ns3:_="">
    <xsd:import namespace="6eae36e3-2bb1-4b71-98aa-bd84d66d95f5"/>
    <xsd:import namespace="e1c02001-d99e-47b4-944e-5b6ed6e9aa6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ae36e3-2bb1-4b71-98aa-bd84d66d95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a7d4dcf-47ab-4ecb-aa34-e8be163871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c02001-d99e-47b4-944e-5b6ed6e9aa6b"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50b4bc3a-7cd0-45c5-97c2-c50b0bb063c9}" ma:internalName="TaxCatchAll" ma:showField="CatchAllData" ma:web="e1c02001-d99e-47b4-944e-5b6ed6e9aa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4DA59A-E427-4464-B762-73E65ECB792F}">
  <ds:schemaRefs>
    <ds:schemaRef ds:uri="http://schemas.microsoft.com/sharepoint/v3/contenttype/forms"/>
  </ds:schemaRefs>
</ds:datastoreItem>
</file>

<file path=customXml/itemProps2.xml><?xml version="1.0" encoding="utf-8"?>
<ds:datastoreItem xmlns:ds="http://schemas.openxmlformats.org/officeDocument/2006/customXml" ds:itemID="{9A9C70DD-6B31-46B5-A4CB-4157C2C554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ae36e3-2bb1-4b71-98aa-bd84d66d95f5"/>
    <ds:schemaRef ds:uri="e1c02001-d99e-47b4-944e-5b6ed6e9aa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主な財務情報・KPI_四半期</vt:lpstr>
      <vt:lpstr>主な財務情報・KPI_年次_1</vt:lpstr>
      <vt:lpstr>PL_年次</vt:lpstr>
      <vt:lpstr>BS_年次</vt:lpstr>
      <vt:lpstr>主な財務情報・KPI_年次_2</vt:lpstr>
      <vt:lpstr>主要各社 損益情報</vt:lpstr>
      <vt:lpstr>BS_年次!Print_Area</vt:lpstr>
      <vt:lpstr>PL_年次!Print_Area</vt:lpstr>
      <vt:lpstr>主な財務情報・KPI_四半期!Print_Area</vt:lpstr>
      <vt:lpstr>主な財務情報・KPI_年次_1!Print_Area</vt:lpstr>
      <vt:lpstr>主な財務情報・KPI_年次_2!Print_Area</vt:lpstr>
      <vt:lpstr>'主要各社 損益情報'!Print_Area</vt:lpstr>
      <vt:lpstr>BS_年次!Print_Titles</vt:lpstr>
      <vt:lpstr>PL_年次!Print_Titles</vt:lpstr>
      <vt:lpstr>主な財務情報・KPI_四半期!Print_Titles</vt:lpstr>
      <vt:lpstr>主な財務情報・KPI_年次_1!Print_Titles</vt:lpstr>
      <vt:lpstr>主な財務情報・KPI_年次_2!Print_Titles</vt:lpstr>
      <vt:lpstr>'主要各社 損益情報'!Print_Titles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2024-02-12T13:27:13Z</cp:lastPrinted>
  <dcterms:created xsi:type="dcterms:W3CDTF">2015-06-05T18:19:34Z</dcterms:created>
  <dcterms:modified xsi:type="dcterms:W3CDTF">2025-02-12T05:39:08Z</dcterms:modified>
</cp:coreProperties>
</file>